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ělohorská 1665-54,4.NP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Bělohorská 1665-54,4.NP'!$C$136:$K$333</definedName>
    <definedName name="_xlnm.Print_Area" localSheetId="1">'01 - Bělohorská 1665-54,4.NP'!$C$4:$J$76,'01 - Bělohorská 1665-54,4.NP'!$C$82:$J$118,'01 - Bělohorská 1665-54,4.NP'!$C$124:$J$333</definedName>
    <definedName name="_xlnm.Print_Titles" localSheetId="1">'01 - Bělohorská 1665-54,4.NP'!$136:$136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33"/>
  <c r="BH333"/>
  <c r="BG333"/>
  <c r="BE333"/>
  <c r="T333"/>
  <c r="T332"/>
  <c r="R333"/>
  <c r="R332"/>
  <c r="P333"/>
  <c r="P332"/>
  <c r="BI331"/>
  <c r="BH331"/>
  <c r="BG331"/>
  <c r="BE331"/>
  <c r="T331"/>
  <c r="T330"/>
  <c r="T329"/>
  <c r="R331"/>
  <c r="R330"/>
  <c r="R329"/>
  <c r="P331"/>
  <c r="P330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F131"/>
  <c r="E129"/>
  <c r="F89"/>
  <c r="E87"/>
  <c r="J24"/>
  <c r="E24"/>
  <c r="J134"/>
  <c r="J23"/>
  <c r="J21"/>
  <c r="E21"/>
  <c r="J91"/>
  <c r="J20"/>
  <c r="J18"/>
  <c r="E18"/>
  <c r="F134"/>
  <c r="J17"/>
  <c r="J15"/>
  <c r="E15"/>
  <c r="F91"/>
  <c r="J14"/>
  <c r="J12"/>
  <c r="J131"/>
  <c r="E7"/>
  <c r="E127"/>
  <c i="1" r="L90"/>
  <c r="AM90"/>
  <c r="AM89"/>
  <c r="L89"/>
  <c r="AM87"/>
  <c r="L87"/>
  <c r="L85"/>
  <c r="L84"/>
  <c i="2" r="BK314"/>
  <c r="J281"/>
  <c r="J246"/>
  <c r="J212"/>
  <c r="J177"/>
  <c r="BK143"/>
  <c r="J300"/>
  <c r="BK266"/>
  <c r="J250"/>
  <c r="J201"/>
  <c r="BK168"/>
  <c r="J268"/>
  <c r="J225"/>
  <c r="BK196"/>
  <c r="J175"/>
  <c r="J322"/>
  <c r="J287"/>
  <c r="BK259"/>
  <c r="J234"/>
  <c r="BK178"/>
  <c r="BK333"/>
  <c r="J327"/>
  <c r="J305"/>
  <c r="BK290"/>
  <c r="BK260"/>
  <c r="BK225"/>
  <c r="BK184"/>
  <c r="BK153"/>
  <c r="BK302"/>
  <c r="J262"/>
  <c r="BK208"/>
  <c r="BK192"/>
  <c r="J160"/>
  <c r="BK317"/>
  <c r="J284"/>
  <c r="BK250"/>
  <c r="BK228"/>
  <c r="J190"/>
  <c r="J163"/>
  <c r="J317"/>
  <c r="J278"/>
  <c r="J233"/>
  <c r="J220"/>
  <c r="J151"/>
  <c r="J312"/>
  <c r="BK291"/>
  <c r="J263"/>
  <c r="J224"/>
  <c r="BK204"/>
  <c r="BK163"/>
  <c r="BK320"/>
  <c r="BK294"/>
  <c r="BK224"/>
  <c r="BK188"/>
  <c r="BK322"/>
  <c r="J254"/>
  <c r="BK220"/>
  <c r="J188"/>
  <c r="BK172"/>
  <c r="J320"/>
  <c r="BK275"/>
  <c r="BK252"/>
  <c r="BK230"/>
  <c r="J154"/>
  <c r="J331"/>
  <c r="J326"/>
  <c r="BK301"/>
  <c r="BK279"/>
  <c r="J258"/>
  <c r="J236"/>
  <c r="BK209"/>
  <c r="BK171"/>
  <c r="BK149"/>
  <c r="J285"/>
  <c r="BK248"/>
  <c r="BK211"/>
  <c r="BK199"/>
  <c r="BK167"/>
  <c r="BK319"/>
  <c r="J295"/>
  <c r="BK274"/>
  <c r="BK239"/>
  <c r="J209"/>
  <c r="BK182"/>
  <c r="BK324"/>
  <c r="J297"/>
  <c r="BK258"/>
  <c r="BK222"/>
  <c r="J189"/>
  <c r="J319"/>
  <c r="J299"/>
  <c r="J270"/>
  <c r="BK247"/>
  <c r="BK213"/>
  <c r="J184"/>
  <c r="J149"/>
  <c r="J314"/>
  <c r="J283"/>
  <c r="BK261"/>
  <c r="J223"/>
  <c r="J171"/>
  <c r="BK299"/>
  <c r="J252"/>
  <c r="J214"/>
  <c r="J178"/>
  <c r="J323"/>
  <c r="BK289"/>
  <c r="J253"/>
  <c r="J192"/>
  <c r="J145"/>
  <c r="BK327"/>
  <c r="BK321"/>
  <c r="BK280"/>
  <c r="J251"/>
  <c r="J221"/>
  <c r="BK195"/>
  <c r="BK160"/>
  <c r="BK141"/>
  <c r="BK278"/>
  <c r="J210"/>
  <c r="J194"/>
  <c r="J158"/>
  <c r="J315"/>
  <c r="J289"/>
  <c r="J245"/>
  <c r="J226"/>
  <c r="J198"/>
  <c r="J173"/>
  <c r="J325"/>
  <c r="J308"/>
  <c r="J259"/>
  <c r="BK219"/>
  <c r="J187"/>
  <c r="J309"/>
  <c r="J275"/>
  <c r="J239"/>
  <c r="BK207"/>
  <c r="BK173"/>
  <c r="J159"/>
  <c r="BK315"/>
  <c r="BK273"/>
  <c r="BK253"/>
  <c r="J216"/>
  <c r="BK177"/>
  <c r="J144"/>
  <c r="BK240"/>
  <c r="J199"/>
  <c r="J155"/>
  <c r="BK296"/>
  <c r="BK272"/>
  <c r="J249"/>
  <c r="BK189"/>
  <c r="BK140"/>
  <c r="J313"/>
  <c r="J294"/>
  <c r="J276"/>
  <c r="J248"/>
  <c r="J213"/>
  <c r="BK175"/>
  <c r="J152"/>
  <c r="J301"/>
  <c r="BK251"/>
  <c r="BK226"/>
  <c r="BK185"/>
  <c r="BK155"/>
  <c r="J310"/>
  <c r="J288"/>
  <c r="J267"/>
  <c r="J237"/>
  <c r="J206"/>
  <c r="J164"/>
  <c r="BK313"/>
  <c r="J272"/>
  <c r="BK236"/>
  <c r="J193"/>
  <c r="J150"/>
  <c r="J316"/>
  <c r="J290"/>
  <c r="J256"/>
  <c r="BK214"/>
  <c r="J182"/>
  <c r="BK161"/>
  <c r="J141"/>
  <c r="BK286"/>
  <c r="BK257"/>
  <c r="J208"/>
  <c r="BK174"/>
  <c r="BK312"/>
  <c r="BK238"/>
  <c r="BK212"/>
  <c r="BK187"/>
  <c r="BK157"/>
  <c r="J311"/>
  <c r="BK277"/>
  <c r="BK245"/>
  <c r="J222"/>
  <c r="BK147"/>
  <c r="J328"/>
  <c r="BK325"/>
  <c r="J292"/>
  <c r="J273"/>
  <c r="J257"/>
  <c r="J228"/>
  <c r="J196"/>
  <c r="BK158"/>
  <c r="J303"/>
  <c r="BK264"/>
  <c r="J227"/>
  <c r="J200"/>
  <c r="BK179"/>
  <c r="BK154"/>
  <c r="BK306"/>
  <c r="BK281"/>
  <c r="J242"/>
  <c r="BK221"/>
  <c r="BK193"/>
  <c r="BK181"/>
  <c r="BK323"/>
  <c r="J265"/>
  <c r="BK223"/>
  <c r="BK194"/>
  <c r="BK142"/>
  <c r="J306"/>
  <c r="BK292"/>
  <c r="J266"/>
  <c r="BK243"/>
  <c r="J211"/>
  <c r="J170"/>
  <c r="BK146"/>
  <c r="BK310"/>
  <c r="J277"/>
  <c r="BK256"/>
  <c r="BK210"/>
  <c r="J153"/>
  <c r="J279"/>
  <c r="BK231"/>
  <c r="J197"/>
  <c r="J174"/>
  <c r="BK304"/>
  <c r="J264"/>
  <c r="J238"/>
  <c r="J180"/>
  <c r="BK331"/>
  <c r="BK311"/>
  <c r="BK284"/>
  <c r="BK254"/>
  <c r="BK227"/>
  <c r="J203"/>
  <c r="J169"/>
  <c r="J142"/>
  <c r="BK283"/>
  <c r="BK242"/>
  <c r="BK206"/>
  <c r="J183"/>
  <c r="J143"/>
  <c r="BK297"/>
  <c r="BK262"/>
  <c r="BK233"/>
  <c r="J219"/>
  <c r="J185"/>
  <c r="BK151"/>
  <c r="BK300"/>
  <c r="BK268"/>
  <c r="BK229"/>
  <c r="BK200"/>
  <c r="J179"/>
  <c r="BK308"/>
  <c r="J274"/>
  <c r="BK216"/>
  <c r="J195"/>
  <c r="BK164"/>
  <c r="J140"/>
  <c r="BK288"/>
  <c r="BK263"/>
  <c r="BK249"/>
  <c r="BK191"/>
  <c r="BK152"/>
  <c r="BK271"/>
  <c r="J218"/>
  <c r="J191"/>
  <c r="BK145"/>
  <c r="J291"/>
  <c r="J260"/>
  <c r="BK244"/>
  <c r="J157"/>
  <c r="J333"/>
  <c r="BK326"/>
  <c r="BK293"/>
  <c r="J261"/>
  <c r="J244"/>
  <c r="J204"/>
  <c r="J167"/>
  <c r="BK305"/>
  <c r="BK265"/>
  <c r="J231"/>
  <c r="BK203"/>
  <c r="BK170"/>
  <c r="BK150"/>
  <c r="J296"/>
  <c r="J243"/>
  <c r="J229"/>
  <c r="J202"/>
  <c r="J161"/>
  <c r="BK316"/>
  <c r="J293"/>
  <c r="BK232"/>
  <c r="J217"/>
  <c r="J147"/>
  <c r="BK303"/>
  <c r="J271"/>
  <c r="BK234"/>
  <c r="BK198"/>
  <c r="BK169"/>
  <c r="BK144"/>
  <c r="J304"/>
  <c r="BK276"/>
  <c r="BK255"/>
  <c r="BK190"/>
  <c r="BK159"/>
  <c r="BK285"/>
  <c r="J230"/>
  <c r="BK201"/>
  <c r="BK180"/>
  <c i="1" r="AS94"/>
  <c i="2" r="BK295"/>
  <c r="BK270"/>
  <c r="J240"/>
  <c r="BK197"/>
  <c r="BK328"/>
  <c r="J324"/>
  <c r="J302"/>
  <c r="BK267"/>
  <c r="BK246"/>
  <c r="BK217"/>
  <c r="J181"/>
  <c r="J146"/>
  <c r="BK287"/>
  <c r="J247"/>
  <c r="BK202"/>
  <c r="J168"/>
  <c r="J321"/>
  <c r="J286"/>
  <c r="J255"/>
  <c r="J232"/>
  <c r="BK218"/>
  <c r="BK183"/>
  <c r="BK309"/>
  <c r="J280"/>
  <c r="BK237"/>
  <c r="J207"/>
  <c r="J172"/>
  <c l="1" r="P148"/>
  <c r="T162"/>
  <c r="BK176"/>
  <c r="J176"/>
  <c r="J104"/>
  <c r="P186"/>
  <c r="P205"/>
  <c r="P241"/>
  <c r="BK139"/>
  <c r="J139"/>
  <c r="J98"/>
  <c r="T148"/>
  <c r="R162"/>
  <c r="BK186"/>
  <c r="J186"/>
  <c r="J105"/>
  <c r="R215"/>
  <c r="T235"/>
  <c r="BK282"/>
  <c r="J282"/>
  <c r="J111"/>
  <c r="P139"/>
  <c r="BK156"/>
  <c r="J156"/>
  <c r="J100"/>
  <c r="P162"/>
  <c r="R176"/>
  <c r="BK215"/>
  <c r="J215"/>
  <c r="J107"/>
  <c r="P235"/>
  <c r="BK269"/>
  <c r="J269"/>
  <c r="J110"/>
  <c r="P282"/>
  <c r="R139"/>
  <c r="T156"/>
  <c r="BK166"/>
  <c r="J166"/>
  <c r="J103"/>
  <c r="P176"/>
  <c r="BK205"/>
  <c r="J205"/>
  <c r="J106"/>
  <c r="T205"/>
  <c r="BK241"/>
  <c r="J241"/>
  <c r="J109"/>
  <c r="T269"/>
  <c r="T298"/>
  <c r="R148"/>
  <c r="BK162"/>
  <c r="J162"/>
  <c r="J101"/>
  <c r="R166"/>
  <c r="T176"/>
  <c r="T215"/>
  <c r="T241"/>
  <c r="T282"/>
  <c r="R298"/>
  <c r="T307"/>
  <c r="BK148"/>
  <c r="J148"/>
  <c r="J99"/>
  <c r="R156"/>
  <c r="P166"/>
  <c r="T186"/>
  <c r="P215"/>
  <c r="R241"/>
  <c r="R269"/>
  <c r="BK298"/>
  <c r="J298"/>
  <c r="J112"/>
  <c r="BK307"/>
  <c r="J307"/>
  <c r="J113"/>
  <c r="P318"/>
  <c r="T139"/>
  <c r="T138"/>
  <c r="P156"/>
  <c r="T166"/>
  <c r="R186"/>
  <c r="R205"/>
  <c r="BK235"/>
  <c r="J235"/>
  <c r="J108"/>
  <c r="R235"/>
  <c r="P269"/>
  <c r="R282"/>
  <c r="P298"/>
  <c r="P307"/>
  <c r="R307"/>
  <c r="BK318"/>
  <c r="J318"/>
  <c r="J114"/>
  <c r="R318"/>
  <c r="T318"/>
  <c r="BK330"/>
  <c r="J330"/>
  <c r="J116"/>
  <c r="BK332"/>
  <c r="J332"/>
  <c r="J117"/>
  <c r="F92"/>
  <c r="BF145"/>
  <c r="BF159"/>
  <c r="BF161"/>
  <c r="BF163"/>
  <c r="BF175"/>
  <c r="BF191"/>
  <c r="BF195"/>
  <c r="BF197"/>
  <c r="BF211"/>
  <c r="BF212"/>
  <c r="BF225"/>
  <c r="BF239"/>
  <c r="BF245"/>
  <c r="BF246"/>
  <c r="BF247"/>
  <c r="BF248"/>
  <c r="BF253"/>
  <c r="BF262"/>
  <c r="BF263"/>
  <c r="BF273"/>
  <c r="BF275"/>
  <c r="BF283"/>
  <c r="BF285"/>
  <c r="BF289"/>
  <c r="BF290"/>
  <c r="BF310"/>
  <c r="BF311"/>
  <c r="BF324"/>
  <c r="F133"/>
  <c r="BF149"/>
  <c r="BF157"/>
  <c r="BF170"/>
  <c r="BF178"/>
  <c r="BF194"/>
  <c r="BF210"/>
  <c r="BF213"/>
  <c r="BF216"/>
  <c r="BF234"/>
  <c r="BF256"/>
  <c r="BF257"/>
  <c r="BF260"/>
  <c r="BF265"/>
  <c r="BF291"/>
  <c r="BF293"/>
  <c r="BF301"/>
  <c r="BF304"/>
  <c r="E85"/>
  <c r="BF141"/>
  <c r="BF147"/>
  <c r="BF173"/>
  <c r="BF177"/>
  <c r="BF189"/>
  <c r="BF204"/>
  <c r="BF214"/>
  <c r="BF219"/>
  <c r="BF229"/>
  <c r="BF243"/>
  <c r="BF258"/>
  <c r="BF294"/>
  <c r="BF299"/>
  <c r="BF313"/>
  <c r="BF315"/>
  <c r="BF321"/>
  <c r="J133"/>
  <c r="BF144"/>
  <c r="BF188"/>
  <c r="BF190"/>
  <c r="BF193"/>
  <c r="BF201"/>
  <c r="BF222"/>
  <c r="BF231"/>
  <c r="BF232"/>
  <c r="BF240"/>
  <c r="BF249"/>
  <c r="BF252"/>
  <c r="BF268"/>
  <c r="BF270"/>
  <c r="BF271"/>
  <c r="BF295"/>
  <c r="BF296"/>
  <c r="BF297"/>
  <c r="BF303"/>
  <c r="BF314"/>
  <c r="BF316"/>
  <c r="BF323"/>
  <c r="BF325"/>
  <c r="BF326"/>
  <c r="BF327"/>
  <c r="BF328"/>
  <c r="BF331"/>
  <c r="BF333"/>
  <c r="BF143"/>
  <c r="BF150"/>
  <c r="BF152"/>
  <c r="BF167"/>
  <c r="BF174"/>
  <c r="BF183"/>
  <c r="BF185"/>
  <c r="BF187"/>
  <c r="BF208"/>
  <c r="BF209"/>
  <c r="BF218"/>
  <c r="BF220"/>
  <c r="BF224"/>
  <c r="BF226"/>
  <c r="BF254"/>
  <c r="BF255"/>
  <c r="BF261"/>
  <c r="BF267"/>
  <c r="BF279"/>
  <c r="BF280"/>
  <c r="BF281"/>
  <c r="BF284"/>
  <c r="BF300"/>
  <c r="BF302"/>
  <c r="BF306"/>
  <c r="BF309"/>
  <c r="BF312"/>
  <c r="BF317"/>
  <c r="J92"/>
  <c r="BF140"/>
  <c r="BF142"/>
  <c r="BF153"/>
  <c r="BF158"/>
  <c r="BF160"/>
  <c r="BF168"/>
  <c r="BF169"/>
  <c r="BF182"/>
  <c r="BF184"/>
  <c r="BF192"/>
  <c r="BF202"/>
  <c r="BF207"/>
  <c r="BF223"/>
  <c r="BF250"/>
  <c r="BF259"/>
  <c r="BF264"/>
  <c r="BF266"/>
  <c r="BF274"/>
  <c r="BF287"/>
  <c r="BF288"/>
  <c r="BF305"/>
  <c r="BF308"/>
  <c r="BF319"/>
  <c r="J89"/>
  <c r="BF146"/>
  <c r="BF164"/>
  <c r="BF172"/>
  <c r="BF179"/>
  <c r="BF181"/>
  <c r="BF198"/>
  <c r="BF199"/>
  <c r="BF203"/>
  <c r="BF206"/>
  <c r="BF217"/>
  <c r="BF228"/>
  <c r="BF230"/>
  <c r="BF233"/>
  <c r="BF236"/>
  <c r="BF237"/>
  <c r="BF238"/>
  <c r="BF242"/>
  <c r="BF244"/>
  <c r="BF276"/>
  <c r="BF277"/>
  <c r="BF292"/>
  <c r="BF151"/>
  <c r="BF154"/>
  <c r="BF155"/>
  <c r="BF171"/>
  <c r="BF180"/>
  <c r="BF196"/>
  <c r="BF200"/>
  <c r="BF221"/>
  <c r="BF227"/>
  <c r="BF251"/>
  <c r="BF272"/>
  <c r="BF278"/>
  <c r="BF286"/>
  <c r="BF320"/>
  <c r="BF322"/>
  <c r="F36"/>
  <c i="1" r="BC95"/>
  <c r="BC94"/>
  <c r="W32"/>
  <c i="2" r="F33"/>
  <c i="1" r="AZ95"/>
  <c r="AZ94"/>
  <c r="W29"/>
  <c i="2" r="F35"/>
  <c i="1" r="BB95"/>
  <c r="BB94"/>
  <c r="AX94"/>
  <c i="2" r="F37"/>
  <c i="1" r="BD95"/>
  <c r="BD94"/>
  <c r="W33"/>
  <c i="2" r="J33"/>
  <c i="1" r="AV95"/>
  <c i="2" l="1" r="R138"/>
  <c r="T165"/>
  <c r="P165"/>
  <c r="T137"/>
  <c r="P138"/>
  <c r="P137"/>
  <c i="1" r="AU95"/>
  <c i="2" r="R165"/>
  <c r="BK138"/>
  <c r="BK165"/>
  <c r="J165"/>
  <c r="J102"/>
  <c r="BK329"/>
  <c r="J329"/>
  <c r="J115"/>
  <c i="1" r="W31"/>
  <c r="AU94"/>
  <c i="2" r="F34"/>
  <c i="1" r="BA95"/>
  <c r="BA94"/>
  <c r="AW94"/>
  <c r="AK30"/>
  <c r="AY94"/>
  <c r="AV94"/>
  <c r="AK29"/>
  <c i="2" r="J34"/>
  <c i="1" r="AW95"/>
  <c r="AT95"/>
  <c i="2" l="1" r="BK137"/>
  <c r="J137"/>
  <c r="J96"/>
  <c r="R137"/>
  <c r="J138"/>
  <c r="J97"/>
  <c i="1" r="AT94"/>
  <c r="W30"/>
  <c i="2" l="1" r="J30"/>
  <c i="1" r="AG95"/>
  <c r="AG94"/>
  <c r="AK26"/>
  <c r="AK35"/>
  <c i="2" l="1" r="J39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<sst xmlns="http://schemas.openxmlformats.org/spreadsheetml/2006/main">
  <si>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</si>
  <si>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</si>
  <si>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</si>
  <si>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</si>
  <si>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</si>
  <si>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</si>
  <si>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</si>
  <si>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</si>
  <si>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</si>
  <si>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</si>
  <si>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</si>
  <si>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</si>
  <si>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</si>
  <si>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</si>
  <si>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</si>
  <si>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</si>
  <si>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</si>
  <si>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</si>
  <si>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</si>
  <si>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</si>
  <si>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</si>
  <si>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</si>
  <si>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</si>
  <si>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26. 5. 2021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</si>
  <si>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</si>
  <si>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</si>
  <si>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</si>
  <si>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</si>
  <si>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</si>
  <si>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</si>
  <si>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</si>
  <si>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</si>
  <si>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</si>
  <si>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</si>
  <si>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</si>
  <si>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</si>
  <si>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</si>
  <si>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</si>
  <si>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</si>
  <si>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</si>
  <si>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</si>
  <si>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</si>
  <si>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</si>
  <si>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</si>
  <si>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</si>
  <si>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</si>
  <si>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</si>
  <si>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</si>
  <si>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</si>
  <si>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</si>
  <si>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</si>
  <si>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</si>
  <si>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</si>
  <si>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</si>
  <si>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</si>
  <si>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</si>
  <si>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</si>
  <si>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</si>
  <si>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</si>
  <si>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</si>
  <si>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</si>
  <si>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</si>
  <si>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</si>
  <si>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</si>
  <si>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</si>
  <si>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</si>
  <si>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</si>
  <si>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</si>
  <si>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</si>
  <si>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</si>
  <si>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</si>
  <si>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</si>
  <si>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</si>
  <si>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</si>
  <si>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</si>
  <si>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</si>
  <si>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</si>
  <si>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</si>
  <si>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</si>
  <si>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Bělohorská 1665/54,4.NP</t>
  </si>
  <si>
    <t>STA</t>
  </si>
  <si>
    <t>1</t>
  </si>
  <si>
    <t>{40fe1469-99c2-40b2-9122-ae81a2c25444}</t>
  </si>
  <si>
    <t>KRYCÍ LIST SOUPISU PRACÍ</t>
  </si>
  <si>
    <t>Objekt:</t>
  </si>
  <si>
    <t>01 - Bělohorská 1665/54,4.NP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</si>
  <si>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</si>
  <si>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</si>
  <si>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</si>
  <si>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</si>
  <si>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</si>
  <si>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</si>
  <si>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</si>
  <si>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</si>
  <si>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</si>
  <si>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</si>
  <si>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</si>
  <si>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</si>
  <si>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</si>
  <si>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</si>
  <si>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</si>
  <si>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</si>
  <si>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</si>
  <si>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766 - Konstrukce truhlářské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</si>
  <si>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</si>
  <si>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</si>
  <si>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</si>
  <si>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</si>
  <si>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</si>
  <si>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</si>
  <si>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</si>
  <si>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</si>
  <si>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</si>
  <si>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</si>
  <si>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</si>
  <si>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</si>
  <si>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</si>
  <si>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</si>
  <si>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</si>
  <si>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</si>
  <si>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</si>
  <si>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</si>
  <si>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</si>
  <si>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</si>
  <si>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</si>
  <si>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</si>
  <si>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</si>
  <si>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</si>
  <si>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</si>
  <si>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</si>
  <si>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186</t>
  </si>
  <si>
    <t>K</t>
  </si>
  <si>
    <t>611311131</t>
  </si>
  <si>
    <t>Potažení vnitřních rovných stropů vápenným štukem tloušťky do 3 mm</t>
  </si>
  <si>
    <t>m2</t>
  </si>
  <si>
    <t>4</t>
  </si>
  <si>
    <t>2</t>
  </si>
  <si>
    <t>140104765</t>
  </si>
  <si>
    <t>187</t>
  </si>
  <si>
    <t>611315111</t>
  </si>
  <si>
    <t>Vápenná hladká omítka rýh ve stropech šířky do 150 mm</t>
  </si>
  <si>
    <t>-1240193641</t>
  </si>
  <si>
    <t>33</t>
  </si>
  <si>
    <t>612131101</t>
  </si>
  <si>
    <t>Cementový postřik vnitřních stěn nanášený celoplošně ručně</t>
  </si>
  <si>
    <t>-1097306071</t>
  </si>
  <si>
    <t>188</t>
  </si>
  <si>
    <t>612311131</t>
  </si>
  <si>
    <t>Potažení vnitřních stěn vápenným štukem tloušťky do 3 mm</t>
  </si>
  <si>
    <t>465577165</t>
  </si>
  <si>
    <t>189</t>
  </si>
  <si>
    <t>612315111.1</t>
  </si>
  <si>
    <t>Vápenná hladká omítka rýh ve stěnách šířky do 150 mm</t>
  </si>
  <si>
    <t>1660433341</t>
  </si>
  <si>
    <t>34</t>
  </si>
  <si>
    <t>612321121</t>
  </si>
  <si>
    <t>Vápenocementová omítka hladká jednovrstvá vnitřních stěn nanášená ručně</t>
  </si>
  <si>
    <t>-300576825</t>
  </si>
  <si>
    <t>147</t>
  </si>
  <si>
    <t>632481213</t>
  </si>
  <si>
    <t>Separační vrstva z PE fólie</t>
  </si>
  <si>
    <t>32631413</t>
  </si>
  <si>
    <t>38</t>
  </si>
  <si>
    <t>635211221</t>
  </si>
  <si>
    <t>Násyp tl do 20 mm pod plovoucí nebo tepelně izolační vrstvy podlah z keramzitu</t>
  </si>
  <si>
    <t>-462612237</t>
  </si>
  <si>
    <t>9</t>
  </si>
  <si>
    <t>Ostatní konstrukce a práce, bourání</t>
  </si>
  <si>
    <t>7</t>
  </si>
  <si>
    <t>952901111</t>
  </si>
  <si>
    <t>Vyčištění budov bytové a občanské výstavby při výšce podlaží do 4 m</t>
  </si>
  <si>
    <t>-1766250001</t>
  </si>
  <si>
    <t>65</t>
  </si>
  <si>
    <t>952902021</t>
  </si>
  <si>
    <t>Čištění budov zametení hladkých podlah</t>
  </si>
  <si>
    <t>1828360144</t>
  </si>
  <si>
    <t>135</t>
  </si>
  <si>
    <t>952902121</t>
  </si>
  <si>
    <t>Čištění budov zametení drsných podlah</t>
  </si>
  <si>
    <t>-1366826379</t>
  </si>
  <si>
    <t>8</t>
  </si>
  <si>
    <t>962031136</t>
  </si>
  <si>
    <t>Bourání příček z tvárnic nebo příčkovek tl do 150 mm</t>
  </si>
  <si>
    <t>-2035162739</t>
  </si>
  <si>
    <t>134</t>
  </si>
  <si>
    <t>965082923</t>
  </si>
  <si>
    <t>Odstranění násypů pod podlahami tl do 100 mm pl přes 2 m2</t>
  </si>
  <si>
    <t>m3</t>
  </si>
  <si>
    <t>281581955</t>
  </si>
  <si>
    <t>10</t>
  </si>
  <si>
    <t>968082021</t>
  </si>
  <si>
    <t>Vybourání plastových zárubní dveří plochy do 2 m2</t>
  </si>
  <si>
    <t>2067416133</t>
  </si>
  <si>
    <t>29</t>
  </si>
  <si>
    <t>978059541</t>
  </si>
  <si>
    <t>Odsekání a odebrání obkladů stěn z vnitřních obkládaček plochy přes 1 m2</t>
  </si>
  <si>
    <t>-1256268686</t>
  </si>
  <si>
    <t>997</t>
  </si>
  <si>
    <t>Přesun sutě</t>
  </si>
  <si>
    <t>66</t>
  </si>
  <si>
    <t>997013213</t>
  </si>
  <si>
    <t>Vnitrostaveništní doprava suti a vybouraných hmot pro budovy v do 12 m ručně</t>
  </si>
  <si>
    <t>t</t>
  </si>
  <si>
    <t>-795886267</t>
  </si>
  <si>
    <t>67</t>
  </si>
  <si>
    <t>997013219</t>
  </si>
  <si>
    <t>Příplatek k vnitrostaveništní dopravě suti a vybouraných hmot za zvětšenou dopravu suti ZKD 10 m</t>
  </si>
  <si>
    <t>1373633472</t>
  </si>
  <si>
    <t>68</t>
  </si>
  <si>
    <t>997013501</t>
  </si>
  <si>
    <t>Odvoz suti a vybouraných hmot na skládku nebo meziskládku do 1 km se složením</t>
  </si>
  <si>
    <t>-1965029651</t>
  </si>
  <si>
    <t>69</t>
  </si>
  <si>
    <t>997013509</t>
  </si>
  <si>
    <t>Příplatek k odvozu suti a vybouraných hmot na skládku ZKD 1 km přes 1 km</t>
  </si>
  <si>
    <t>-221239100</t>
  </si>
  <si>
    <t>70</t>
  </si>
  <si>
    <t>997013631</t>
  </si>
  <si>
    <t>Poplatek za uložení na skládce (skládkovné) stavebního odpadu směsného kód odpadu 17 09 04</t>
  </si>
  <si>
    <t>-1630504041</t>
  </si>
  <si>
    <t>998</t>
  </si>
  <si>
    <t>Přesun hmot</t>
  </si>
  <si>
    <t>71</t>
  </si>
  <si>
    <t>998018003</t>
  </si>
  <si>
    <t>Přesun hmot ruční pro budovy v do 24 m</t>
  </si>
  <si>
    <t>2066269188</t>
  </si>
  <si>
    <t>72</t>
  </si>
  <si>
    <t>998018011</t>
  </si>
  <si>
    <t>Příplatek k ručnímu přesunu hmot pro budovy zděné za zvětšený přesun ZKD 100 m</t>
  </si>
  <si>
    <t>1700508264</t>
  </si>
  <si>
    <t>PSV</t>
  </si>
  <si>
    <t>Práce a dodávky PSV</t>
  </si>
  <si>
    <t>713</t>
  </si>
  <si>
    <t>Izolace tepelné</t>
  </si>
  <si>
    <t>138</t>
  </si>
  <si>
    <t>713121121</t>
  </si>
  <si>
    <t>Montáž izolace tepelné podlah volně kladenými rohožemi, pásy, dílci, deskami 2 vrstvy</t>
  </si>
  <si>
    <t>16</t>
  </si>
  <si>
    <t>-366193048</t>
  </si>
  <si>
    <t>137</t>
  </si>
  <si>
    <t>M</t>
  </si>
  <si>
    <t>28375675</t>
  </si>
  <si>
    <t>deska pro kročejový útlum tl 40mm</t>
  </si>
  <si>
    <t>32</t>
  </si>
  <si>
    <t>-1915725708</t>
  </si>
  <si>
    <t>140</t>
  </si>
  <si>
    <t>713121211</t>
  </si>
  <si>
    <t>Montáž izolace tepelné podlah volně kladenými okrajovými pásky</t>
  </si>
  <si>
    <t>m</t>
  </si>
  <si>
    <t>-289306709</t>
  </si>
  <si>
    <t>141</t>
  </si>
  <si>
    <t>63140274</t>
  </si>
  <si>
    <t>pásek okrajový izolační minerální plovoucích podlah š 120mm tl 12mm</t>
  </si>
  <si>
    <t>1111228712</t>
  </si>
  <si>
    <t>142</t>
  </si>
  <si>
    <t>713191132</t>
  </si>
  <si>
    <t>Montáž izolace tepelné podlah, stropů vrchem nebo střech překrytí separační fólií z PE</t>
  </si>
  <si>
    <t>-1778623862</t>
  </si>
  <si>
    <t>143</t>
  </si>
  <si>
    <t>28323068</t>
  </si>
  <si>
    <t>fólie LDPE (750 kg/m3) proti zemní vlhkosti nad úrovní terénu tl 0,6mm</t>
  </si>
  <si>
    <t>766084345</t>
  </si>
  <si>
    <t>144</t>
  </si>
  <si>
    <t>998713102</t>
  </si>
  <si>
    <t>Přesun hmot tonážní pro izolace tepelné v objektech v do 12 m</t>
  </si>
  <si>
    <t>571896086</t>
  </si>
  <si>
    <t>145</t>
  </si>
  <si>
    <t>998713181</t>
  </si>
  <si>
    <t>Příplatek k přesunu hmot tonážní 713 prováděný bez použití mechanizace</t>
  </si>
  <si>
    <t>1642458139</t>
  </si>
  <si>
    <t>146</t>
  </si>
  <si>
    <t>998713192</t>
  </si>
  <si>
    <t>Příplatek k přesunu hmot tonážní 713 za zvětšený přesun do 100 m</t>
  </si>
  <si>
    <t>-1357068301</t>
  </si>
  <si>
    <t>721</t>
  </si>
  <si>
    <t>Zdravotechnika - vnitřní kanalizace</t>
  </si>
  <si>
    <t>73</t>
  </si>
  <si>
    <t>721170972</t>
  </si>
  <si>
    <t>Potrubí z PVC krácení trub DN 50</t>
  </si>
  <si>
    <t>kus</t>
  </si>
  <si>
    <t>-1642933509</t>
  </si>
  <si>
    <t>74</t>
  </si>
  <si>
    <t>721171803</t>
  </si>
  <si>
    <t>Demontáž potrubí z PVC do D 75</t>
  </si>
  <si>
    <t>-1111557744</t>
  </si>
  <si>
    <t>75</t>
  </si>
  <si>
    <t>721174043</t>
  </si>
  <si>
    <t>Potrubí kanalizační z PP připojovací DN 50</t>
  </si>
  <si>
    <t>-1072882579</t>
  </si>
  <si>
    <t>76</t>
  </si>
  <si>
    <t>721194105</t>
  </si>
  <si>
    <t>Vyvedení a upevnění odpadních výpustek DN 50</t>
  </si>
  <si>
    <t>1344542679</t>
  </si>
  <si>
    <t>77</t>
  </si>
  <si>
    <t>721226512</t>
  </si>
  <si>
    <t>Zápachová uzávěrka podomítková pro pračku a myčku DN 50</t>
  </si>
  <si>
    <t>-1186541598</t>
  </si>
  <si>
    <t>78</t>
  </si>
  <si>
    <t>721290111</t>
  </si>
  <si>
    <t>Zkouška těsnosti potrubí kanalizace vodou do DN 125</t>
  </si>
  <si>
    <t>987103970</t>
  </si>
  <si>
    <t>79</t>
  </si>
  <si>
    <t>998721102</t>
  </si>
  <si>
    <t>Přesun hmot tonážní pro vnitřní kanalizace v objektech v do 12 m</t>
  </si>
  <si>
    <t>-12704534</t>
  </si>
  <si>
    <t>80</t>
  </si>
  <si>
    <t>998721181</t>
  </si>
  <si>
    <t>Příplatek k přesunu hmot tonážní 721 prováděný bez použití mechanizace</t>
  </si>
  <si>
    <t>163110719</t>
  </si>
  <si>
    <t>81</t>
  </si>
  <si>
    <t>998721192</t>
  </si>
  <si>
    <t>Příplatek k přesunu hmot tonážní 721 za zvětšený přesun do 100 m</t>
  </si>
  <si>
    <t>-995124170</t>
  </si>
  <si>
    <t>722</t>
  </si>
  <si>
    <t>Zdravotechnika - vnitřní vodovod</t>
  </si>
  <si>
    <t>82</t>
  </si>
  <si>
    <t>722170801</t>
  </si>
  <si>
    <t>Demontáž rozvodů vody z plastů do D 25</t>
  </si>
  <si>
    <t>-279027804</t>
  </si>
  <si>
    <t>83</t>
  </si>
  <si>
    <t>722174022</t>
  </si>
  <si>
    <t>Potrubí vodovodní plastové PPR svar polyfuze PN 20 D 20 x 3,4 mm</t>
  </si>
  <si>
    <t>-916705509</t>
  </si>
  <si>
    <t>84</t>
  </si>
  <si>
    <t>722179191</t>
  </si>
  <si>
    <t>Příplatek k rozvodu vody z plastů za malý rozsah prací na zakázce do 20 m</t>
  </si>
  <si>
    <t>soubor</t>
  </si>
  <si>
    <t>741913917</t>
  </si>
  <si>
    <t>85</t>
  </si>
  <si>
    <t>722179192</t>
  </si>
  <si>
    <t>Příplatek k rozvodu vody z plastů za potrubí do D 32 mm do 15 svarů</t>
  </si>
  <si>
    <t>-1559722395</t>
  </si>
  <si>
    <t>86</t>
  </si>
  <si>
    <t>722181211</t>
  </si>
  <si>
    <t>Ochrana vodovodního potrubí přilepenými termoizolačními trubicemi z PE tl do 6 mm DN do 22 mm</t>
  </si>
  <si>
    <t>-1699605113</t>
  </si>
  <si>
    <t>87</t>
  </si>
  <si>
    <t>722181812</t>
  </si>
  <si>
    <t>Demontáž plstěných pásů z trub do D 50</t>
  </si>
  <si>
    <t>176181161</t>
  </si>
  <si>
    <t>88</t>
  </si>
  <si>
    <t>722190401</t>
  </si>
  <si>
    <t>Vyvedení a upevnění výpustku do DN 25</t>
  </si>
  <si>
    <t>77772994</t>
  </si>
  <si>
    <t>89</t>
  </si>
  <si>
    <t>722190901</t>
  </si>
  <si>
    <t>Uzavření nebo otevření vodovodního potrubí při opravách</t>
  </si>
  <si>
    <t>435484787</t>
  </si>
  <si>
    <t>90</t>
  </si>
  <si>
    <t>722220152</t>
  </si>
  <si>
    <t>Nástěnka závitová plastová PPR PN 20 DN 20 x G 1/2</t>
  </si>
  <si>
    <t>-1929190990</t>
  </si>
  <si>
    <t>91</t>
  </si>
  <si>
    <t>722220861</t>
  </si>
  <si>
    <t>Demontáž armatur závitových se dvěma závity G do 3/4</t>
  </si>
  <si>
    <t>247829174</t>
  </si>
  <si>
    <t>92</t>
  </si>
  <si>
    <t>722232222</t>
  </si>
  <si>
    <t>Kohout kulový rohový G 3/4 PN 42 do 185°C plnoprůtokový s 2x vnějším závitem</t>
  </si>
  <si>
    <t>-533205085</t>
  </si>
  <si>
    <t>93</t>
  </si>
  <si>
    <t>722239101</t>
  </si>
  <si>
    <t>Montáž armatur vodovodních se dvěma závity G 1/2</t>
  </si>
  <si>
    <t>-1658696078</t>
  </si>
  <si>
    <t>94</t>
  </si>
  <si>
    <t>55190006</t>
  </si>
  <si>
    <t>hadice flexibilní sanitární 3/8"</t>
  </si>
  <si>
    <t>659084162</t>
  </si>
  <si>
    <t>95</t>
  </si>
  <si>
    <t>722290226</t>
  </si>
  <si>
    <t>Zkouška těsnosti vodovodního potrubí závitového do DN 50</t>
  </si>
  <si>
    <t>1183877186</t>
  </si>
  <si>
    <t>96</t>
  </si>
  <si>
    <t>722290234</t>
  </si>
  <si>
    <t>Proplach a dezinfekce vodovodního potrubí do DN 80</t>
  </si>
  <si>
    <t>-167305521</t>
  </si>
  <si>
    <t>97</t>
  </si>
  <si>
    <t>998722102</t>
  </si>
  <si>
    <t>Přesun hmot tonážní pro vnitřní vodovod v objektech v do 12 m</t>
  </si>
  <si>
    <t>1574086299</t>
  </si>
  <si>
    <t>98</t>
  </si>
  <si>
    <t>998722181</t>
  </si>
  <si>
    <t>Příplatek k přesunu hmot tonážní 722 prováděný bez použití mechanizace</t>
  </si>
  <si>
    <t>-933541155</t>
  </si>
  <si>
    <t>99</t>
  </si>
  <si>
    <t>998722192</t>
  </si>
  <si>
    <t>Příplatek k přesunu hmot tonážní 722 za zvětšený přesun do 100 m</t>
  </si>
  <si>
    <t>2009952845</t>
  </si>
  <si>
    <t>725</t>
  </si>
  <si>
    <t>Zdravotechnika - zařizovací předměty</t>
  </si>
  <si>
    <t>100</t>
  </si>
  <si>
    <t>725810811</t>
  </si>
  <si>
    <t>Demontáž ventilů výtokových nástěnných</t>
  </si>
  <si>
    <t>-606040004</t>
  </si>
  <si>
    <t>117</t>
  </si>
  <si>
    <t>725813112</t>
  </si>
  <si>
    <t>Ventil rohový pračkový G 3/4"</t>
  </si>
  <si>
    <t>-96102249</t>
  </si>
  <si>
    <t>22</t>
  </si>
  <si>
    <t>725820801</t>
  </si>
  <si>
    <t>Demontáž baterie nástěnné do G 3 / 4</t>
  </si>
  <si>
    <t>-1320246493</t>
  </si>
  <si>
    <t>101</t>
  </si>
  <si>
    <t>725821329</t>
  </si>
  <si>
    <t>Baterie dřezová stojánková páková s vytahovací sprškou</t>
  </si>
  <si>
    <t>-539267004</t>
  </si>
  <si>
    <t>102</t>
  </si>
  <si>
    <t>725860812</t>
  </si>
  <si>
    <t>Demontáž uzávěrů zápachu dvojitých</t>
  </si>
  <si>
    <t>306859404</t>
  </si>
  <si>
    <t>103</t>
  </si>
  <si>
    <t>725869213</t>
  </si>
  <si>
    <t>Montáž zápachových uzávěrek džezových dvoudílných DN 40</t>
  </si>
  <si>
    <t>1942866624</t>
  </si>
  <si>
    <t>105</t>
  </si>
  <si>
    <t>998725102</t>
  </si>
  <si>
    <t>Přesun hmot tonážní pro zařizovací předměty v objektech v do 12 m</t>
  </si>
  <si>
    <t>1795409367</t>
  </si>
  <si>
    <t>106</t>
  </si>
  <si>
    <t>998725181</t>
  </si>
  <si>
    <t>Příplatek k přesunu hmot tonážní 725 prováděný bez použití mechanizace</t>
  </si>
  <si>
    <t>-2104279042</t>
  </si>
  <si>
    <t>107</t>
  </si>
  <si>
    <t>998725192</t>
  </si>
  <si>
    <t>Příplatek k přesunu hmot tonážní 725 za zvětšený přesun do 100 m</t>
  </si>
  <si>
    <t>2064758724</t>
  </si>
  <si>
    <t>741</t>
  </si>
  <si>
    <t>Elektroinstalace - silnoproud</t>
  </si>
  <si>
    <t>49</t>
  </si>
  <si>
    <t>741-1</t>
  </si>
  <si>
    <t>Demontáž původních rozvodů elektro za kuchyňskou linkou</t>
  </si>
  <si>
    <t>ks</t>
  </si>
  <si>
    <t>-687301087</t>
  </si>
  <si>
    <t>52</t>
  </si>
  <si>
    <t>741112061</t>
  </si>
  <si>
    <t>Montáž krabice přístrojová zapuštěná plastová kruhová</t>
  </si>
  <si>
    <t>242228792</t>
  </si>
  <si>
    <t>53</t>
  </si>
  <si>
    <t>1188894</t>
  </si>
  <si>
    <t>KRABICE PRISTROJOVA KP 68/2 KA MELKA</t>
  </si>
  <si>
    <t>1396573019</t>
  </si>
  <si>
    <t>54</t>
  </si>
  <si>
    <t>741122005</t>
  </si>
  <si>
    <t>Montáž kabel Cu bez ukončení uložený pod omítku plný plochý 3x1 až 2,5 mm2 (CYKYLo)</t>
  </si>
  <si>
    <t>-1257175527</t>
  </si>
  <si>
    <t>56</t>
  </si>
  <si>
    <t>34109517</t>
  </si>
  <si>
    <t>kabel silový s Cu jádrem plochý 1kV 3x2,5mm2 (CYKYLo)</t>
  </si>
  <si>
    <t>-432254162</t>
  </si>
  <si>
    <t>119</t>
  </si>
  <si>
    <t>741310401</t>
  </si>
  <si>
    <t>Montáž spínač tří/čtyřpólový nástěnný do 16 A prostředí normální</t>
  </si>
  <si>
    <t>-1715222631</t>
  </si>
  <si>
    <t>120</t>
  </si>
  <si>
    <t>10.627.428</t>
  </si>
  <si>
    <t>Kombinace S25 JEPF sporáková pod omítku</t>
  </si>
  <si>
    <t>-1897807663</t>
  </si>
  <si>
    <t>60</t>
  </si>
  <si>
    <t>741313001</t>
  </si>
  <si>
    <t>Montáž zásuvka (polo)zapuštěná bezšroubové připojení 2P+PE se zapojením vodičů</t>
  </si>
  <si>
    <t>-1503574748</t>
  </si>
  <si>
    <t>63</t>
  </si>
  <si>
    <t>ABB.55172389H3</t>
  </si>
  <si>
    <t>Zásuvka jednonásobná, chráněná</t>
  </si>
  <si>
    <t>-1076181458</t>
  </si>
  <si>
    <t>64</t>
  </si>
  <si>
    <t>34555241</t>
  </si>
  <si>
    <t>přístroj zásuvky zápustné jednonásobné, krytka s clonkami, bezšroubové svorky</t>
  </si>
  <si>
    <t>762222526</t>
  </si>
  <si>
    <t>61</t>
  </si>
  <si>
    <t>ABB.5513AC02357B</t>
  </si>
  <si>
    <t>Zásuvka dvojnásobná s ochr. kolíky, s clonkami, s natočenou dutinou</t>
  </si>
  <si>
    <t>2119798140</t>
  </si>
  <si>
    <t>182</t>
  </si>
  <si>
    <t>741320105</t>
  </si>
  <si>
    <t>Montáž jistič jednopólový nn do 25 A ve skříni</t>
  </si>
  <si>
    <t>-1009016464</t>
  </si>
  <si>
    <t>183</t>
  </si>
  <si>
    <t>35822111</t>
  </si>
  <si>
    <t>jistič 1pólový-charakteristika B 16A</t>
  </si>
  <si>
    <t>1712982625</t>
  </si>
  <si>
    <t>184</t>
  </si>
  <si>
    <t>741320165</t>
  </si>
  <si>
    <t>Montáž jistič třípólový nn do 25 A ve skříni</t>
  </si>
  <si>
    <t>1708957876</t>
  </si>
  <si>
    <t>185</t>
  </si>
  <si>
    <t>35822401</t>
  </si>
  <si>
    <t>jistič 3pólový-charakteristika B 16A</t>
  </si>
  <si>
    <t>-1288690078</t>
  </si>
  <si>
    <t>62</t>
  </si>
  <si>
    <t>741810001</t>
  </si>
  <si>
    <t>Celková prohlídka ( revize) elektrického rozvodu a zařízení do 100 000,- Kč</t>
  </si>
  <si>
    <t>2034926873</t>
  </si>
  <si>
    <t>57</t>
  </si>
  <si>
    <t>998741102</t>
  </si>
  <si>
    <t>Přesun hmot tonážní pro silnoproud v objektech v do 12 m</t>
  </si>
  <si>
    <t>1276766680</t>
  </si>
  <si>
    <t>58</t>
  </si>
  <si>
    <t>998741181</t>
  </si>
  <si>
    <t>Příplatek k přesunu hmot tonážní 741 prováděný bez použití mechanizace</t>
  </si>
  <si>
    <t>-705099214</t>
  </si>
  <si>
    <t>59</t>
  </si>
  <si>
    <t>998741192</t>
  </si>
  <si>
    <t>Příplatek k přesunu hmot tonážní 741 za zvětšený přesun do 100 m</t>
  </si>
  <si>
    <t>2073599390</t>
  </si>
  <si>
    <t>762</t>
  </si>
  <si>
    <t>Konstrukce tesařské</t>
  </si>
  <si>
    <t>39</t>
  </si>
  <si>
    <t>762511264</t>
  </si>
  <si>
    <t>Podlahové kce podkladové z desek OSB tl 18 mm nebroušených na pero a drážku šroubovaných</t>
  </si>
  <si>
    <t>1289169458</t>
  </si>
  <si>
    <t>37</t>
  </si>
  <si>
    <t>762522811</t>
  </si>
  <si>
    <t>Demontáž podlah s polštáři z prken tloušťky do 32 mm</t>
  </si>
  <si>
    <t>-1678318974</t>
  </si>
  <si>
    <t>131</t>
  </si>
  <si>
    <t>998762102</t>
  </si>
  <si>
    <t>Přesun hmot tonážní pro kce tesařské v objektech v přes 6 do 12 m</t>
  </si>
  <si>
    <t>-1757489756</t>
  </si>
  <si>
    <t>132</t>
  </si>
  <si>
    <t>998762181</t>
  </si>
  <si>
    <t>Příplatek k přesunu hmot tonážní 762 prováděný bez použití mechanizace</t>
  </si>
  <si>
    <t>-264986405</t>
  </si>
  <si>
    <t>133</t>
  </si>
  <si>
    <t>998762194</t>
  </si>
  <si>
    <t>Příplatek k přesunu hmot tonážní 762 za zvětšený přesun do 1000 m</t>
  </si>
  <si>
    <t>637985952</t>
  </si>
  <si>
    <t>766</t>
  </si>
  <si>
    <t>Konstrukce truhlářské</t>
  </si>
  <si>
    <t>174</t>
  </si>
  <si>
    <t>766660729</t>
  </si>
  <si>
    <t>Montáž dveřního interiérového kování - štítku s klikou</t>
  </si>
  <si>
    <t>-1208605847</t>
  </si>
  <si>
    <t>175</t>
  </si>
  <si>
    <t>2150404414</t>
  </si>
  <si>
    <t>Kování štítové Cobra Plata BB72 nerez</t>
  </si>
  <si>
    <t>2098487041</t>
  </si>
  <si>
    <t>176</t>
  </si>
  <si>
    <t>2150404418</t>
  </si>
  <si>
    <t>Kování štítové Cobra Plata WC72 nerez</t>
  </si>
  <si>
    <t>1417587713</t>
  </si>
  <si>
    <t>181</t>
  </si>
  <si>
    <t>766661849</t>
  </si>
  <si>
    <t>Demontáž interiérového štítku s klikou k opětovnému použití</t>
  </si>
  <si>
    <t>-1578388015</t>
  </si>
  <si>
    <t>177</t>
  </si>
  <si>
    <t>766662811</t>
  </si>
  <si>
    <t>Demontáž dveřních prahů u dveří jednokřídlových k opětovnému použití</t>
  </si>
  <si>
    <t>1673922630</t>
  </si>
  <si>
    <t>766691914</t>
  </si>
  <si>
    <t>Vyvěšení nebo zavěšení dřevěných křídel dveří pl do 2 m2</t>
  </si>
  <si>
    <t>2112287736</t>
  </si>
  <si>
    <t>108</t>
  </si>
  <si>
    <t>766691931</t>
  </si>
  <si>
    <t>Seřízení dřevěného okenního nebo dveřního otvíracího a sklápěcího křídla</t>
  </si>
  <si>
    <t>-653749671</t>
  </si>
  <si>
    <t>178</t>
  </si>
  <si>
    <t>766695212</t>
  </si>
  <si>
    <t>Montáž truhlářských prahů dveří jednokřídlových šířky do 10 cm</t>
  </si>
  <si>
    <t>-1445784161</t>
  </si>
  <si>
    <t>179</t>
  </si>
  <si>
    <t>61187136</t>
  </si>
  <si>
    <t>práh dveřní dřevěný dubový tl 20mm dl 720mm š 100mm</t>
  </si>
  <si>
    <t>550425211</t>
  </si>
  <si>
    <t>180</t>
  </si>
  <si>
    <t>61187156</t>
  </si>
  <si>
    <t>práh dveřní dřevěný dubový tl 20mm dl 820mm š 100mm</t>
  </si>
  <si>
    <t>-792863662</t>
  </si>
  <si>
    <t>12</t>
  </si>
  <si>
    <t>766811115</t>
  </si>
  <si>
    <t>Montáž korpusu kuchyňských skříněk spodních na nožičky šířky do 600 mm</t>
  </si>
  <si>
    <t>283831355</t>
  </si>
  <si>
    <t>13</t>
  </si>
  <si>
    <t>766811116</t>
  </si>
  <si>
    <t>Montáž korpusu kuchyňských skříněk spodních na nožičky šířky do 1200 mm</t>
  </si>
  <si>
    <t>-618851427</t>
  </si>
  <si>
    <t>14</t>
  </si>
  <si>
    <t>766811151</t>
  </si>
  <si>
    <t>Montáž korpusu kuchyňských skříněk horních na stěnu šířky do 600 mm</t>
  </si>
  <si>
    <t>1334525211</t>
  </si>
  <si>
    <t>766811152</t>
  </si>
  <si>
    <t>Montáž korpusu kuchyňských skříněk horních na stěnu šířky do 1200 mm</t>
  </si>
  <si>
    <t>-870928702</t>
  </si>
  <si>
    <t>26</t>
  </si>
  <si>
    <t>766811213</t>
  </si>
  <si>
    <t>Montáž kuchyňské pracovní desky bez výřezu délky do 4000 mm</t>
  </si>
  <si>
    <t>-1741690633</t>
  </si>
  <si>
    <t>27</t>
  </si>
  <si>
    <t>766811221</t>
  </si>
  <si>
    <t>Příplatek k montáži kuchyňské pracovní desky za vyřezání otvoru</t>
  </si>
  <si>
    <t>356840896</t>
  </si>
  <si>
    <t>766811311</t>
  </si>
  <si>
    <t>Montáž plných dvířek na kuchyňských skříňkách spodních</t>
  </si>
  <si>
    <t>1527683408</t>
  </si>
  <si>
    <t>17</t>
  </si>
  <si>
    <t>766811351</t>
  </si>
  <si>
    <t>Montáž plných dvířek na kuchyňských skříňkách horních</t>
  </si>
  <si>
    <t>18859882</t>
  </si>
  <si>
    <t>18</t>
  </si>
  <si>
    <t>766811411</t>
  </si>
  <si>
    <t>Montáž úchytů dvířek kuchyňských skříněk spodních</t>
  </si>
  <si>
    <t>-2128256756</t>
  </si>
  <si>
    <t>19</t>
  </si>
  <si>
    <t>766811412</t>
  </si>
  <si>
    <t>Montáž úchytů dvířek kuchyňských skříněk horních</t>
  </si>
  <si>
    <t>1817924680</t>
  </si>
  <si>
    <t>20</t>
  </si>
  <si>
    <t>766811461</t>
  </si>
  <si>
    <t>Montáž výsuvů zásuvky</t>
  </si>
  <si>
    <t>-619736163</t>
  </si>
  <si>
    <t>766811462</t>
  </si>
  <si>
    <t>Montáž tlumiče zásuvky</t>
  </si>
  <si>
    <t>1135332397</t>
  </si>
  <si>
    <t>11</t>
  </si>
  <si>
    <t>766812840</t>
  </si>
  <si>
    <t>Demontáž kuchyňských linek dřevěných nebo kovových délky do 2,1 m</t>
  </si>
  <si>
    <t>205240113</t>
  </si>
  <si>
    <t>192</t>
  </si>
  <si>
    <t>766825821</t>
  </si>
  <si>
    <t>Demontáž truhlářských vestavěných skříní dvoukřídlových</t>
  </si>
  <si>
    <t>767627113</t>
  </si>
  <si>
    <t>109</t>
  </si>
  <si>
    <t>998766102</t>
  </si>
  <si>
    <t>Přesun hmot tonážní pro kce truhlářské v objektech v přes 6 do 12 m</t>
  </si>
  <si>
    <t>-57023551</t>
  </si>
  <si>
    <t>110</t>
  </si>
  <si>
    <t>998766181</t>
  </si>
  <si>
    <t>Příplatek k přesunu hmot tonážní 766 prováděný bez použití mechanizace</t>
  </si>
  <si>
    <t>224506304</t>
  </si>
  <si>
    <t>111</t>
  </si>
  <si>
    <t>998766192</t>
  </si>
  <si>
    <t>Příplatek k přesunu hmot tonážní 766 za zvětšený přesun do 100 m</t>
  </si>
  <si>
    <t>-674201884</t>
  </si>
  <si>
    <t>775</t>
  </si>
  <si>
    <t>Podlahy skládané</t>
  </si>
  <si>
    <t>36</t>
  </si>
  <si>
    <t>775411810</t>
  </si>
  <si>
    <t>Demontáž soklíků nebo lišt dřevěných přibíjených do suti</t>
  </si>
  <si>
    <t>-2008404169</t>
  </si>
  <si>
    <t>47</t>
  </si>
  <si>
    <t>775413315</t>
  </si>
  <si>
    <t>Montáž soklíku ze dřeva tvrdého nebo měkkého lepeného</t>
  </si>
  <si>
    <t>-1655750541</t>
  </si>
  <si>
    <t>48</t>
  </si>
  <si>
    <t>61418151</t>
  </si>
  <si>
    <t>lišta podlahová dřevěná dub 28x28mm</t>
  </si>
  <si>
    <t>721715786</t>
  </si>
  <si>
    <t>35</t>
  </si>
  <si>
    <t>775511820</t>
  </si>
  <si>
    <t>Demontáž podlah vlysových lepených bez lišt do suti</t>
  </si>
  <si>
    <t>-1244340432</t>
  </si>
  <si>
    <t>40</t>
  </si>
  <si>
    <t>775541161</t>
  </si>
  <si>
    <t>Montáž podlah plovoucích ze zaklapávacích vinylových lamel</t>
  </si>
  <si>
    <t>467269210</t>
  </si>
  <si>
    <t>41</t>
  </si>
  <si>
    <t>BSE.868</t>
  </si>
  <si>
    <t>Vinylové dílce CLICK HDF tloušťka 9,50mm, nášlapná vrstva 0,40mm, útlum 16dB</t>
  </si>
  <si>
    <t>1351306477</t>
  </si>
  <si>
    <t>775541821</t>
  </si>
  <si>
    <t>Demontáž podlah plovoucích zaklapávacích do suti</t>
  </si>
  <si>
    <t>606503795</t>
  </si>
  <si>
    <t>42</t>
  </si>
  <si>
    <t>775591197</t>
  </si>
  <si>
    <t>Montáž parozábrany se samolepícím proužkem pro plovoucí podlahy</t>
  </si>
  <si>
    <t>247105577</t>
  </si>
  <si>
    <t>43</t>
  </si>
  <si>
    <t>MLT.0012367.URS</t>
  </si>
  <si>
    <t>parozábrana MIRELON 2mm na povrchu s LDPE folií 0,2mm s přesahem 0,1m a samolepícím proužkem 15mm celková šíře 1,1m</t>
  </si>
  <si>
    <t>796648882</t>
  </si>
  <si>
    <t>44</t>
  </si>
  <si>
    <t>998775102</t>
  </si>
  <si>
    <t>Přesun hmot tonážní pro podlahy dřevěné v objektech v do 12 m</t>
  </si>
  <si>
    <t>345336549</t>
  </si>
  <si>
    <t>45</t>
  </si>
  <si>
    <t>998775181</t>
  </si>
  <si>
    <t>Příplatek k přesunu hmot tonážní 775 prováděný bez použití mechanizace</t>
  </si>
  <si>
    <t>-1153329087</t>
  </si>
  <si>
    <t>46</t>
  </si>
  <si>
    <t>998775192</t>
  </si>
  <si>
    <t>Příplatek k přesunu hmot tonážní 775 za zvětšený přesun do 100 m</t>
  </si>
  <si>
    <t>-675367559</t>
  </si>
  <si>
    <t>776</t>
  </si>
  <si>
    <t>Podlahy povlakové</t>
  </si>
  <si>
    <t>153</t>
  </si>
  <si>
    <t>776111116</t>
  </si>
  <si>
    <t>Odstranění zbytků lepidla z podkladu povlakových podlah broušením</t>
  </si>
  <si>
    <t>1618030931</t>
  </si>
  <si>
    <t>154</t>
  </si>
  <si>
    <t>776111311</t>
  </si>
  <si>
    <t>Vysátí podkladu povlakových podlah</t>
  </si>
  <si>
    <t>913884925</t>
  </si>
  <si>
    <t>155</t>
  </si>
  <si>
    <t>776121111</t>
  </si>
  <si>
    <t>Vodou ředitelná penetrace savého podkladu povlakových podlah ředěná v poměru 1:3</t>
  </si>
  <si>
    <t>584902844</t>
  </si>
  <si>
    <t>148</t>
  </si>
  <si>
    <t>776141111</t>
  </si>
  <si>
    <t>Vyrovnání podkladu povlakových podlah stěrkou pevnosti 20 MPa tl 3 mm</t>
  </si>
  <si>
    <t>-715161698</t>
  </si>
  <si>
    <t>5</t>
  </si>
  <si>
    <t>776201811</t>
  </si>
  <si>
    <t>Demontáž lepených povlakových podlah bez podložky ručně</t>
  </si>
  <si>
    <t>1956606182</t>
  </si>
  <si>
    <t>158</t>
  </si>
  <si>
    <t>776221111</t>
  </si>
  <si>
    <t>Lepení pásů z PVC standardním lepidlem</t>
  </si>
  <si>
    <t>-286924919</t>
  </si>
  <si>
    <t>159</t>
  </si>
  <si>
    <t>28412285</t>
  </si>
  <si>
    <t>krytina podlahová heterogenní tl 2mm</t>
  </si>
  <si>
    <t>1633142515</t>
  </si>
  <si>
    <t>776410811</t>
  </si>
  <si>
    <t>Odstranění soklíků a lišt pryžových nebo plastových</t>
  </si>
  <si>
    <t>974809239</t>
  </si>
  <si>
    <t>160</t>
  </si>
  <si>
    <t>776411111</t>
  </si>
  <si>
    <t>Montáž obvodových soklíků výšky do 80 mm</t>
  </si>
  <si>
    <t>-1323313317</t>
  </si>
  <si>
    <t>161</t>
  </si>
  <si>
    <t>BSE.0026850.URS</t>
  </si>
  <si>
    <t>Soklová lišta Bolta 25669 - bílá 0101, 2,5m</t>
  </si>
  <si>
    <t>-1156742632</t>
  </si>
  <si>
    <t>162</t>
  </si>
  <si>
    <t>776421711</t>
  </si>
  <si>
    <t>Vložení nařezaných pásků z podlahoviny do lišt</t>
  </si>
  <si>
    <t>-1450331565</t>
  </si>
  <si>
    <t>163</t>
  </si>
  <si>
    <t>776991111</t>
  </si>
  <si>
    <t>Spárování silikonem</t>
  </si>
  <si>
    <t>715418022</t>
  </si>
  <si>
    <t>150</t>
  </si>
  <si>
    <t>998776102</t>
  </si>
  <si>
    <t>Přesun hmot tonážní pro podlahy povlakové v objektech v do 12 m</t>
  </si>
  <si>
    <t>1403515122</t>
  </si>
  <si>
    <t>151</t>
  </si>
  <si>
    <t>998776181</t>
  </si>
  <si>
    <t>Příplatek k přesunu hmot tonážní 776 prováděný bez použití mechanizace</t>
  </si>
  <si>
    <t>1512055720</t>
  </si>
  <si>
    <t>152</t>
  </si>
  <si>
    <t>998776192</t>
  </si>
  <si>
    <t>Příplatek k přesunu hmot tonážní 776 za zvětšený přesun do 100 m</t>
  </si>
  <si>
    <t>1718388302</t>
  </si>
  <si>
    <t>781</t>
  </si>
  <si>
    <t>Dokončovací práce - obklady</t>
  </si>
  <si>
    <t>30</t>
  </si>
  <si>
    <t>781121011</t>
  </si>
  <si>
    <t>Nátěr penetrační na stěnu</t>
  </si>
  <si>
    <t>1655188142</t>
  </si>
  <si>
    <t>31</t>
  </si>
  <si>
    <t>781474117</t>
  </si>
  <si>
    <t>Montáž obkladů vnitřních keramických hladkých do 45 ks/m2 lepených flexibilním lepidlem</t>
  </si>
  <si>
    <t>674266033</t>
  </si>
  <si>
    <t>59761255</t>
  </si>
  <si>
    <t>obklad keramický hladký přes 35 do 45ks/m2</t>
  </si>
  <si>
    <t>1582299424</t>
  </si>
  <si>
    <t>112</t>
  </si>
  <si>
    <t>781493611</t>
  </si>
  <si>
    <t>Montáž vanových plastových dvířek s rámem lepených</t>
  </si>
  <si>
    <t>-2143120622</t>
  </si>
  <si>
    <t>113</t>
  </si>
  <si>
    <t>55347200</t>
  </si>
  <si>
    <t>dvířka vanová nerezová 300x300mm</t>
  </si>
  <si>
    <t>-338868419</t>
  </si>
  <si>
    <t>114</t>
  </si>
  <si>
    <t>998781103</t>
  </si>
  <si>
    <t>Přesun hmot tonážní pro obklady keramické v objektech v do 24 m</t>
  </si>
  <si>
    <t>2021677931</t>
  </si>
  <si>
    <t>115</t>
  </si>
  <si>
    <t>998781181</t>
  </si>
  <si>
    <t>Příplatek k přesunu hmot tonážní 781 prováděný bez použití mechanizace</t>
  </si>
  <si>
    <t>-1940167584</t>
  </si>
  <si>
    <t>116</t>
  </si>
  <si>
    <t>998781192</t>
  </si>
  <si>
    <t>Příplatek k přesunu hmot tonážní 781 za zvětšený přesun do 100 m</t>
  </si>
  <si>
    <t>-1939581108</t>
  </si>
  <si>
    <t>783</t>
  </si>
  <si>
    <t>Dokončovací práce - nátěry</t>
  </si>
  <si>
    <t>168</t>
  </si>
  <si>
    <t>783106801</t>
  </si>
  <si>
    <t>Odstranění nátěrů z truhlářských konstrukcí obroušením</t>
  </si>
  <si>
    <t>-846921769</t>
  </si>
  <si>
    <t>169</t>
  </si>
  <si>
    <t>783113101</t>
  </si>
  <si>
    <t>Jednonásobný napouštěcí syntetický nátěr truhlářských konstrukcí</t>
  </si>
  <si>
    <t>688299164</t>
  </si>
  <si>
    <t>170</t>
  </si>
  <si>
    <t>783114101</t>
  </si>
  <si>
    <t>Základní jednonásobný syntetický nátěr truhlářských konstrukcí</t>
  </si>
  <si>
    <t>-1897313428</t>
  </si>
  <si>
    <t>171</t>
  </si>
  <si>
    <t>783117101</t>
  </si>
  <si>
    <t>Krycí jednonásobný syntetický nátěr truhlářských konstrukcí</t>
  </si>
  <si>
    <t>1462717645</t>
  </si>
  <si>
    <t>172</t>
  </si>
  <si>
    <t>783152101</t>
  </si>
  <si>
    <t>Lokální tmelení truhlářských konstrukcí včetně přebroušení polyesterovým tmelem plochy do 10%</t>
  </si>
  <si>
    <t>-1392802576</t>
  </si>
  <si>
    <t>173</t>
  </si>
  <si>
    <t>783201403</t>
  </si>
  <si>
    <t>Oprášení tesařských konstrukcí před provedením nátěru</t>
  </si>
  <si>
    <t>1018624174</t>
  </si>
  <si>
    <t>164</t>
  </si>
  <si>
    <t>783301401</t>
  </si>
  <si>
    <t>Ometení zámečnických konstrukcí</t>
  </si>
  <si>
    <t>-1400355221</t>
  </si>
  <si>
    <t>165</t>
  </si>
  <si>
    <t>783314101</t>
  </si>
  <si>
    <t>Základní jednonásobný syntetický nátěr zámečnických konstrukcí</t>
  </si>
  <si>
    <t>1825494115</t>
  </si>
  <si>
    <t>166</t>
  </si>
  <si>
    <t>783315101</t>
  </si>
  <si>
    <t>Mezinátěr jednonásobný syntetický standardní zámečnických konstrukcí</t>
  </si>
  <si>
    <t>-2052062706</t>
  </si>
  <si>
    <t>167</t>
  </si>
  <si>
    <t>783317101</t>
  </si>
  <si>
    <t>Krycí jednonásobný syntetický standardní nátěr zámečnických konstrukcí</t>
  </si>
  <si>
    <t>1070895095</t>
  </si>
  <si>
    <t>784</t>
  </si>
  <si>
    <t>Dokončovací práce - malby a tapety</t>
  </si>
  <si>
    <t>121</t>
  </si>
  <si>
    <t>784111001</t>
  </si>
  <si>
    <t>Oprášení (ometení ) podkladu v místnostech výšky do 3,80 m</t>
  </si>
  <si>
    <t>780738482</t>
  </si>
  <si>
    <t>190</t>
  </si>
  <si>
    <t>784121001</t>
  </si>
  <si>
    <t>Oškrabání malby v mísnostech v do 3,80 m</t>
  </si>
  <si>
    <t>-1343095195</t>
  </si>
  <si>
    <t>191</t>
  </si>
  <si>
    <t>784121011</t>
  </si>
  <si>
    <t>Rozmývání podkladu po oškrabání malby v místnostech v do 3,80 m</t>
  </si>
  <si>
    <t>821390052</t>
  </si>
  <si>
    <t>122</t>
  </si>
  <si>
    <t>784171101</t>
  </si>
  <si>
    <t>Zakrytí vnitřních podlah včetně pozdějšího odkrytí</t>
  </si>
  <si>
    <t>-633361151</t>
  </si>
  <si>
    <t>123</t>
  </si>
  <si>
    <t>58124844</t>
  </si>
  <si>
    <t>fólie pro malířské potřeby zakrývací tl 25µ 4x5m</t>
  </si>
  <si>
    <t>-1092296894</t>
  </si>
  <si>
    <t>124</t>
  </si>
  <si>
    <t>784171121</t>
  </si>
  <si>
    <t>Zakrytí vnitřních ploch konstrukcí nebo prvků v místnostech výšky do 3,80 m</t>
  </si>
  <si>
    <t>-663636174</t>
  </si>
  <si>
    <t>125</t>
  </si>
  <si>
    <t>58124842</t>
  </si>
  <si>
    <t>fólie pro malířské potřeby zakrývací tl 7µ 4x5m</t>
  </si>
  <si>
    <t>-392122242</t>
  </si>
  <si>
    <t>126</t>
  </si>
  <si>
    <t>784181121</t>
  </si>
  <si>
    <t>Hloubková jednonásobná penetrace podkladu v místnostech výšky do 3,80 m</t>
  </si>
  <si>
    <t>403889659</t>
  </si>
  <si>
    <t>127</t>
  </si>
  <si>
    <t>784211101</t>
  </si>
  <si>
    <t>Dvojnásobné bílé malby ze směsí za mokra výborně otěruvzdorných v místnostech výšky do 3,80 m</t>
  </si>
  <si>
    <t>-1773860178</t>
  </si>
  <si>
    <t>128</t>
  </si>
  <si>
    <t>784211141</t>
  </si>
  <si>
    <t>Příplatek k cenám 2x maleb ze směsí za mokra za provádění plochy do 5m2</t>
  </si>
  <si>
    <t>-1535010946</t>
  </si>
  <si>
    <t>VRN</t>
  </si>
  <si>
    <t>Vedlejší rozpočtové náklady</t>
  </si>
  <si>
    <t>VRN3</t>
  </si>
  <si>
    <t>Zařízení staveniště</t>
  </si>
  <si>
    <t>129</t>
  </si>
  <si>
    <t>030001000</t>
  </si>
  <si>
    <t>den</t>
  </si>
  <si>
    <t>1024</t>
  </si>
  <si>
    <t>-364419836</t>
  </si>
  <si>
    <t>VRN7</t>
  </si>
  <si>
    <t>Provozní vlivy</t>
  </si>
  <si>
    <t>130</t>
  </si>
  <si>
    <t>070001000</t>
  </si>
  <si>
    <t>973178502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</si>
</sst>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Byty Bělohorská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26. 5. 2021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Bělohorská 1665-54,4.NP'!J30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Bělohorská 1665-54,4.NP'!P137</f>
        <v>0</v>
      </c>
      <c r="AV95" s="125">
        <f>'01 - Bělohorská 1665-54,4.NP'!J33</f>
        <v>0</v>
      </c>
      <c r="AW95" s="125">
        <f>'01 - Bělohorská 1665-54,4.NP'!J34</f>
        <v>0</v>
      </c>
      <c r="AX95" s="125">
        <f>'01 - Bělohorská 1665-54,4.NP'!J35</f>
        <v>0</v>
      </c>
      <c r="AY95" s="125">
        <f>'01 - Bělohorská 1665-54,4.NP'!J36</f>
        <v>0</v>
      </c>
      <c r="AZ95" s="125">
        <f>'01 - Bělohorská 1665-54,4.NP'!F33</f>
        <v>0</v>
      </c>
      <c r="BA95" s="125">
        <f>'01 - Bělohorská 1665-54,4.NP'!F34</f>
        <v>0</v>
      </c>
      <c r="BB95" s="125">
        <f>'01 - Bělohorská 1665-54,4.NP'!F35</f>
        <v>0</v>
      </c>
      <c r="BC95" s="125">
        <f>'01 - Bělohorská 1665-54,4.NP'!F36</f>
        <v>0</v>
      </c>
      <c r="BD95" s="127">
        <f>'01 - Bělohorská 1665-54,4.NP'!F37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2E0BGoydtEfouNazjBmG61Y8dQSR6RIQ2q1KFR13HJZYXzHwLk038C+lsEqN2npV0rFmroP8VkDLmxydeln7Yw==" hashValue="otRNTjvHOD7lcQwseA0Nt+JOfCNtUrsZCG5P1qizDgMVt2xb94T7KUc0aOmRZVCZTrNJ5h0NZlQHS/cmvp0kK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ělohorská 1665-54,4.NP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81</v>
      </c>
    </row>
    <row r="4" s="1" customFormat="1" ht="24.96" customHeight="1">
      <c r="B4" s="17"/>
      <c r="D4" s="131" t="s">
        <v>83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Byty Bělohorská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26. 5. 2021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ROUND(J137,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ROUND((SUM(BE137:BE333)),  2)</f>
        <v>0</v>
      </c>
      <c r="G33" s="35"/>
      <c r="H33" s="35"/>
      <c r="I33" s="148">
        <v>0.20999999999999999</v>
      </c>
      <c r="J33" s="147">
        <f>ROUND(((SUM(BE137:BE333))*I33),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ROUND((SUM(BF137:BF333)),  2)</f>
        <v>0</v>
      </c>
      <c r="G34" s="35"/>
      <c r="H34" s="35"/>
      <c r="I34" s="148">
        <v>0.14999999999999999</v>
      </c>
      <c r="J34" s="147">
        <f>ROUND(((SUM(BF137:BF333))*I34),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ROUND((SUM(BG137:BG333)),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ROUND((SUM(BH137:BH333)),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ROUND((SUM(BI137:BI333)),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Byty Bělohorská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Bělohorská 1665/54,4.NP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26. 5. 2021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87</v>
      </c>
      <c r="D94" s="169"/>
      <c r="E94" s="169"/>
      <c r="F94" s="169"/>
      <c r="G94" s="169"/>
      <c r="H94" s="169"/>
      <c r="I94" s="169"/>
      <c r="J94" s="170" t="s">
        <v>88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89</v>
      </c>
      <c r="D96" s="37"/>
      <c r="E96" s="37"/>
      <c r="F96" s="37"/>
      <c r="G96" s="37"/>
      <c r="H96" s="37"/>
      <c r="I96" s="37"/>
      <c r="J96" s="107">
        <f>J137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90</v>
      </c>
    </row>
    <row r="97" s="9" customFormat="1" ht="24.96" customHeight="1">
      <c r="A97" s="9"/>
      <c r="B97" s="172"/>
      <c r="C97" s="173"/>
      <c r="D97" s="174" t="s">
        <v>91</v>
      </c>
      <c r="E97" s="175"/>
      <c r="F97" s="175"/>
      <c r="G97" s="175"/>
      <c r="H97" s="175"/>
      <c r="I97" s="175"/>
      <c r="J97" s="176">
        <f>J138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J139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J148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J156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J162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2"/>
      <c r="C102" s="173"/>
      <c r="D102" s="174" t="s">
        <v>96</v>
      </c>
      <c r="E102" s="175"/>
      <c r="F102" s="175"/>
      <c r="G102" s="175"/>
      <c r="H102" s="175"/>
      <c r="I102" s="175"/>
      <c r="J102" s="176">
        <f>J165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8"/>
      <c r="C103" s="179"/>
      <c r="D103" s="180" t="s">
        <v>97</v>
      </c>
      <c r="E103" s="181"/>
      <c r="F103" s="181"/>
      <c r="G103" s="181"/>
      <c r="H103" s="181"/>
      <c r="I103" s="181"/>
      <c r="J103" s="182">
        <f>J166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98</v>
      </c>
      <c r="E104" s="181"/>
      <c r="F104" s="181"/>
      <c r="G104" s="181"/>
      <c r="H104" s="181"/>
      <c r="I104" s="181"/>
      <c r="J104" s="182">
        <f>J176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99</v>
      </c>
      <c r="E105" s="181"/>
      <c r="F105" s="181"/>
      <c r="G105" s="181"/>
      <c r="H105" s="181"/>
      <c r="I105" s="181"/>
      <c r="J105" s="182">
        <f>J186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100</v>
      </c>
      <c r="E106" s="181"/>
      <c r="F106" s="181"/>
      <c r="G106" s="181"/>
      <c r="H106" s="181"/>
      <c r="I106" s="181"/>
      <c r="J106" s="182">
        <f>J205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101</v>
      </c>
      <c r="E107" s="181"/>
      <c r="F107" s="181"/>
      <c r="G107" s="181"/>
      <c r="H107" s="181"/>
      <c r="I107" s="181"/>
      <c r="J107" s="182">
        <f>J215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102</v>
      </c>
      <c r="E108" s="181"/>
      <c r="F108" s="181"/>
      <c r="G108" s="181"/>
      <c r="H108" s="181"/>
      <c r="I108" s="181"/>
      <c r="J108" s="182">
        <f>J235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103</v>
      </c>
      <c r="E109" s="181"/>
      <c r="F109" s="181"/>
      <c r="G109" s="181"/>
      <c r="H109" s="181"/>
      <c r="I109" s="181"/>
      <c r="J109" s="182">
        <f>J241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104</v>
      </c>
      <c r="E110" s="181"/>
      <c r="F110" s="181"/>
      <c r="G110" s="181"/>
      <c r="H110" s="181"/>
      <c r="I110" s="181"/>
      <c r="J110" s="182">
        <f>J269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105</v>
      </c>
      <c r="E111" s="181"/>
      <c r="F111" s="181"/>
      <c r="G111" s="181"/>
      <c r="H111" s="181"/>
      <c r="I111" s="181"/>
      <c r="J111" s="182">
        <f>J282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106</v>
      </c>
      <c r="E112" s="181"/>
      <c r="F112" s="181"/>
      <c r="G112" s="181"/>
      <c r="H112" s="181"/>
      <c r="I112" s="181"/>
      <c r="J112" s="182">
        <f>J298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107</v>
      </c>
      <c r="E113" s="181"/>
      <c r="F113" s="181"/>
      <c r="G113" s="181"/>
      <c r="H113" s="181"/>
      <c r="I113" s="181"/>
      <c r="J113" s="182">
        <f>J307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108</v>
      </c>
      <c r="E114" s="181"/>
      <c r="F114" s="181"/>
      <c r="G114" s="181"/>
      <c r="H114" s="181"/>
      <c r="I114" s="181"/>
      <c r="J114" s="182">
        <f>J318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2"/>
      <c r="C115" s="173"/>
      <c r="D115" s="174" t="s">
        <v>109</v>
      </c>
      <c r="E115" s="175"/>
      <c r="F115" s="175"/>
      <c r="G115" s="175"/>
      <c r="H115" s="175"/>
      <c r="I115" s="175"/>
      <c r="J115" s="176">
        <f>J329</f>
        <v>0</v>
      </c>
      <c r="K115" s="173"/>
      <c r="L115" s="177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78"/>
      <c r="C116" s="179"/>
      <c r="D116" s="180" t="s">
        <v>110</v>
      </c>
      <c r="E116" s="181"/>
      <c r="F116" s="181"/>
      <c r="G116" s="181"/>
      <c r="H116" s="181"/>
      <c r="I116" s="181"/>
      <c r="J116" s="182">
        <f>J330</f>
        <v>0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111</v>
      </c>
      <c r="E117" s="181"/>
      <c r="F117" s="181"/>
      <c r="G117" s="181"/>
      <c r="H117" s="181"/>
      <c r="I117" s="181"/>
      <c r="J117" s="182">
        <f>J332</f>
        <v>0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63"/>
      <c r="C119" s="64"/>
      <c r="D119" s="64"/>
      <c r="E119" s="64"/>
      <c r="F119" s="64"/>
      <c r="G119" s="64"/>
      <c r="H119" s="64"/>
      <c r="I119" s="64"/>
      <c r="J119" s="64"/>
      <c r="K119" s="64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="2" customFormat="1" ht="6.96" customHeight="1">
      <c r="A123" s="35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4.96" customHeight="1">
      <c r="A124" s="35"/>
      <c r="B124" s="36"/>
      <c r="C124" s="20" t="s">
        <v>112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16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167" t="str">
        <f>E7</f>
        <v>Byty Bělohorská</v>
      </c>
      <c r="F127" s="29"/>
      <c r="G127" s="29"/>
      <c r="H127" s="29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84</v>
      </c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6.5" customHeight="1">
      <c r="A129" s="35"/>
      <c r="B129" s="36"/>
      <c r="C129" s="37"/>
      <c r="D129" s="37"/>
      <c r="E129" s="73" t="str">
        <f>E9</f>
        <v>01 - Bělohorská 1665/54,4.NP</v>
      </c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20</v>
      </c>
      <c r="D131" s="37"/>
      <c r="E131" s="37"/>
      <c r="F131" s="24" t="str">
        <f>F12</f>
        <v xml:space="preserve"> </v>
      </c>
      <c r="G131" s="37"/>
      <c r="H131" s="37"/>
      <c r="I131" s="29" t="s">
        <v>22</v>
      </c>
      <c r="J131" s="76" t="str">
        <f>IF(J12="","",J12)</f>
        <v>26. 5. 2021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5.15" customHeight="1">
      <c r="A133" s="35"/>
      <c r="B133" s="36"/>
      <c r="C133" s="29" t="s">
        <v>24</v>
      </c>
      <c r="D133" s="37"/>
      <c r="E133" s="37"/>
      <c r="F133" s="24" t="str">
        <f>E15</f>
        <v xml:space="preserve"> </v>
      </c>
      <c r="G133" s="37"/>
      <c r="H133" s="37"/>
      <c r="I133" s="29" t="s">
        <v>29</v>
      </c>
      <c r="J133" s="33" t="str">
        <f>E21</f>
        <v xml:space="preserve"> </v>
      </c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27</v>
      </c>
      <c r="D134" s="37"/>
      <c r="E134" s="37"/>
      <c r="F134" s="24" t="str">
        <f>IF(E18="","",E18)</f>
        <v>Vyplň údaj</v>
      </c>
      <c r="G134" s="37"/>
      <c r="H134" s="37"/>
      <c r="I134" s="29" t="s">
        <v>31</v>
      </c>
      <c r="J134" s="33" t="str">
        <f>E24</f>
        <v xml:space="preserve"> </v>
      </c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0.32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11" customFormat="1" ht="29.28" customHeight="1">
      <c r="A136" s="184"/>
      <c r="B136" s="185"/>
      <c r="C136" s="186" t="s">
        <v>113</v>
      </c>
      <c r="D136" s="187" t="s">
        <v>58</v>
      </c>
      <c r="E136" s="187" t="s">
        <v>54</v>
      </c>
      <c r="F136" s="187" t="s">
        <v>55</v>
      </c>
      <c r="G136" s="187" t="s">
        <v>114</v>
      </c>
      <c r="H136" s="187" t="s">
        <v>115</v>
      </c>
      <c r="I136" s="187" t="s">
        <v>116</v>
      </c>
      <c r="J136" s="188" t="s">
        <v>88</v>
      </c>
      <c r="K136" s="189" t="s">
        <v>117</v>
      </c>
      <c r="L136" s="190"/>
      <c r="M136" s="97" t="s">
        <v>1</v>
      </c>
      <c r="N136" s="98" t="s">
        <v>37</v>
      </c>
      <c r="O136" s="98" t="s">
        <v>118</v>
      </c>
      <c r="P136" s="98" t="s">
        <v>119</v>
      </c>
      <c r="Q136" s="98" t="s">
        <v>120</v>
      </c>
      <c r="R136" s="98" t="s">
        <v>121</v>
      </c>
      <c r="S136" s="98" t="s">
        <v>122</v>
      </c>
      <c r="T136" s="99" t="s">
        <v>123</v>
      </c>
      <c r="U136" s="184"/>
      <c r="V136" s="184"/>
      <c r="W136" s="184"/>
      <c r="X136" s="184"/>
      <c r="Y136" s="184"/>
      <c r="Z136" s="184"/>
      <c r="AA136" s="184"/>
      <c r="AB136" s="184"/>
      <c r="AC136" s="184"/>
      <c r="AD136" s="184"/>
      <c r="AE136" s="184"/>
    </row>
    <row r="137" s="2" customFormat="1" ht="22.8" customHeight="1">
      <c r="A137" s="35"/>
      <c r="B137" s="36"/>
      <c r="C137" s="104" t="s">
        <v>124</v>
      </c>
      <c r="D137" s="37"/>
      <c r="E137" s="37"/>
      <c r="F137" s="37"/>
      <c r="G137" s="37"/>
      <c r="H137" s="37"/>
      <c r="I137" s="37"/>
      <c r="J137" s="191">
        <f>BK137</f>
        <v>0</v>
      </c>
      <c r="K137" s="37"/>
      <c r="L137" s="41"/>
      <c r="M137" s="100"/>
      <c r="N137" s="192"/>
      <c r="O137" s="101"/>
      <c r="P137" s="193">
        <f>P138+P165+P329</f>
        <v>0</v>
      </c>
      <c r="Q137" s="101"/>
      <c r="R137" s="193">
        <f>R138+R165+R329</f>
        <v>4.9878965899999992</v>
      </c>
      <c r="S137" s="101"/>
      <c r="T137" s="194">
        <f>T138+T165+T329</f>
        <v>16.698443099999999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72</v>
      </c>
      <c r="AU137" s="14" t="s">
        <v>90</v>
      </c>
      <c r="BK137" s="195">
        <f>BK138+BK165+BK329</f>
        <v>0</v>
      </c>
    </row>
    <row r="138" s="12" customFormat="1" ht="25.92" customHeight="1">
      <c r="A138" s="12"/>
      <c r="B138" s="196"/>
      <c r="C138" s="197"/>
      <c r="D138" s="198" t="s">
        <v>72</v>
      </c>
      <c r="E138" s="199" t="s">
        <v>125</v>
      </c>
      <c r="F138" s="199" t="s">
        <v>126</v>
      </c>
      <c r="G138" s="197"/>
      <c r="H138" s="197"/>
      <c r="I138" s="200"/>
      <c r="J138" s="201">
        <f>BK138</f>
        <v>0</v>
      </c>
      <c r="K138" s="197"/>
      <c r="L138" s="202"/>
      <c r="M138" s="203"/>
      <c r="N138" s="204"/>
      <c r="O138" s="204"/>
      <c r="P138" s="205">
        <f>P139+P148+P156+P162</f>
        <v>0</v>
      </c>
      <c r="Q138" s="204"/>
      <c r="R138" s="205">
        <f>R139+R148+R156+R162</f>
        <v>1.3715785099999998</v>
      </c>
      <c r="S138" s="204"/>
      <c r="T138" s="206">
        <f>T139+T148+T156+T162</f>
        <v>12.612655999999999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7" t="s">
        <v>81</v>
      </c>
      <c r="AT138" s="208" t="s">
        <v>72</v>
      </c>
      <c r="AU138" s="208" t="s">
        <v>73</v>
      </c>
      <c r="AY138" s="207" t="s">
        <v>127</v>
      </c>
      <c r="BK138" s="209">
        <f>BK139+BK148+BK156+BK162</f>
        <v>0</v>
      </c>
    </row>
    <row r="139" s="12" customFormat="1" ht="22.8" customHeight="1">
      <c r="A139" s="12"/>
      <c r="B139" s="196"/>
      <c r="C139" s="197"/>
      <c r="D139" s="198" t="s">
        <v>72</v>
      </c>
      <c r="E139" s="210" t="s">
        <v>128</v>
      </c>
      <c r="F139" s="210" t="s">
        <v>129</v>
      </c>
      <c r="G139" s="197"/>
      <c r="H139" s="197"/>
      <c r="I139" s="200"/>
      <c r="J139" s="211">
        <f>BK139</f>
        <v>0</v>
      </c>
      <c r="K139" s="197"/>
      <c r="L139" s="202"/>
      <c r="M139" s="203"/>
      <c r="N139" s="204"/>
      <c r="O139" s="204"/>
      <c r="P139" s="205">
        <f>SUM(P140:P147)</f>
        <v>0</v>
      </c>
      <c r="Q139" s="204"/>
      <c r="R139" s="205">
        <f>SUM(R140:R147)</f>
        <v>1.3676382299999998</v>
      </c>
      <c r="S139" s="204"/>
      <c r="T139" s="206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7" t="s">
        <v>81</v>
      </c>
      <c r="AT139" s="208" t="s">
        <v>72</v>
      </c>
      <c r="AU139" s="208" t="s">
        <v>81</v>
      </c>
      <c r="AY139" s="207" t="s">
        <v>127</v>
      </c>
      <c r="BK139" s="209">
        <f>SUM(BK140:BK147)</f>
        <v>0</v>
      </c>
    </row>
    <row r="140" s="2" customFormat="1" ht="24.15" customHeight="1">
      <c r="A140" s="35"/>
      <c r="B140" s="36"/>
      <c r="C140" s="212" t="s">
        <v>130</v>
      </c>
      <c r="D140" s="212" t="s">
        <v>131</v>
      </c>
      <c r="E140" s="213" t="s">
        <v>132</v>
      </c>
      <c r="F140" s="214" t="s">
        <v>133</v>
      </c>
      <c r="G140" s="215" t="s">
        <v>134</v>
      </c>
      <c r="H140" s="216">
        <v>1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39</v>
      </c>
      <c r="O140" s="88"/>
      <c r="P140" s="222">
        <f>O140*H140</f>
        <v>0</v>
      </c>
      <c r="Q140" s="222">
        <v>0.0030000000000000001</v>
      </c>
      <c r="R140" s="222">
        <f>Q140*H140</f>
        <v>0.0030000000000000001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135</v>
      </c>
      <c r="AT140" s="224" t="s">
        <v>131</v>
      </c>
      <c r="AU140" s="224" t="s">
        <v>136</v>
      </c>
      <c r="AY140" s="14" t="s">
        <v>127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136</v>
      </c>
      <c r="BK140" s="225">
        <f>ROUND(I140*H140,2)</f>
        <v>0</v>
      </c>
      <c r="BL140" s="14" t="s">
        <v>135</v>
      </c>
      <c r="BM140" s="224" t="s">
        <v>137</v>
      </c>
    </row>
    <row r="141" s="2" customFormat="1" ht="24.15" customHeight="1">
      <c r="A141" s="35"/>
      <c r="B141" s="36"/>
      <c r="C141" s="212" t="s">
        <v>138</v>
      </c>
      <c r="D141" s="212" t="s">
        <v>131</v>
      </c>
      <c r="E141" s="213" t="s">
        <v>139</v>
      </c>
      <c r="F141" s="214" t="s">
        <v>140</v>
      </c>
      <c r="G141" s="215" t="s">
        <v>134</v>
      </c>
      <c r="H141" s="216">
        <v>1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39</v>
      </c>
      <c r="O141" s="88"/>
      <c r="P141" s="222">
        <f>O141*H141</f>
        <v>0</v>
      </c>
      <c r="Q141" s="222">
        <v>0.0373</v>
      </c>
      <c r="R141" s="222">
        <f>Q141*H141</f>
        <v>0.0373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135</v>
      </c>
      <c r="AT141" s="224" t="s">
        <v>131</v>
      </c>
      <c r="AU141" s="224" t="s">
        <v>136</v>
      </c>
      <c r="AY141" s="14" t="s">
        <v>127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136</v>
      </c>
      <c r="BK141" s="225">
        <f>ROUND(I141*H141,2)</f>
        <v>0</v>
      </c>
      <c r="BL141" s="14" t="s">
        <v>135</v>
      </c>
      <c r="BM141" s="224" t="s">
        <v>141</v>
      </c>
    </row>
    <row r="142" s="2" customFormat="1" ht="24.15" customHeight="1">
      <c r="A142" s="35"/>
      <c r="B142" s="36"/>
      <c r="C142" s="212" t="s">
        <v>142</v>
      </c>
      <c r="D142" s="212" t="s">
        <v>131</v>
      </c>
      <c r="E142" s="213" t="s">
        <v>143</v>
      </c>
      <c r="F142" s="214" t="s">
        <v>144</v>
      </c>
      <c r="G142" s="215" t="s">
        <v>134</v>
      </c>
      <c r="H142" s="216">
        <v>8.6110000000000007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39</v>
      </c>
      <c r="O142" s="88"/>
      <c r="P142" s="222">
        <f>O142*H142</f>
        <v>0</v>
      </c>
      <c r="Q142" s="222">
        <v>0.0073499999999999998</v>
      </c>
      <c r="R142" s="222">
        <f>Q142*H142</f>
        <v>0.06329085000000001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135</v>
      </c>
      <c r="AT142" s="224" t="s">
        <v>131</v>
      </c>
      <c r="AU142" s="224" t="s">
        <v>136</v>
      </c>
      <c r="AY142" s="14" t="s">
        <v>127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136</v>
      </c>
      <c r="BK142" s="225">
        <f>ROUND(I142*H142,2)</f>
        <v>0</v>
      </c>
      <c r="BL142" s="14" t="s">
        <v>135</v>
      </c>
      <c r="BM142" s="224" t="s">
        <v>145</v>
      </c>
    </row>
    <row r="143" s="2" customFormat="1" ht="24.15" customHeight="1">
      <c r="A143" s="35"/>
      <c r="B143" s="36"/>
      <c r="C143" s="212" t="s">
        <v>146</v>
      </c>
      <c r="D143" s="212" t="s">
        <v>131</v>
      </c>
      <c r="E143" s="213" t="s">
        <v>147</v>
      </c>
      <c r="F143" s="214" t="s">
        <v>148</v>
      </c>
      <c r="G143" s="215" t="s">
        <v>134</v>
      </c>
      <c r="H143" s="216">
        <v>16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39</v>
      </c>
      <c r="O143" s="88"/>
      <c r="P143" s="222">
        <f>O143*H143</f>
        <v>0</v>
      </c>
      <c r="Q143" s="222">
        <v>0.0030000000000000001</v>
      </c>
      <c r="R143" s="222">
        <f>Q143*H143</f>
        <v>0.048000000000000001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135</v>
      </c>
      <c r="AT143" s="224" t="s">
        <v>131</v>
      </c>
      <c r="AU143" s="224" t="s">
        <v>136</v>
      </c>
      <c r="AY143" s="14" t="s">
        <v>127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136</v>
      </c>
      <c r="BK143" s="225">
        <f>ROUND(I143*H143,2)</f>
        <v>0</v>
      </c>
      <c r="BL143" s="14" t="s">
        <v>135</v>
      </c>
      <c r="BM143" s="224" t="s">
        <v>149</v>
      </c>
    </row>
    <row r="144" s="2" customFormat="1" ht="24.15" customHeight="1">
      <c r="A144" s="35"/>
      <c r="B144" s="36"/>
      <c r="C144" s="212" t="s">
        <v>150</v>
      </c>
      <c r="D144" s="212" t="s">
        <v>131</v>
      </c>
      <c r="E144" s="213" t="s">
        <v>151</v>
      </c>
      <c r="F144" s="214" t="s">
        <v>152</v>
      </c>
      <c r="G144" s="215" t="s">
        <v>134</v>
      </c>
      <c r="H144" s="216">
        <v>10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39</v>
      </c>
      <c r="O144" s="88"/>
      <c r="P144" s="222">
        <f>O144*H144</f>
        <v>0</v>
      </c>
      <c r="Q144" s="222">
        <v>0.0373</v>
      </c>
      <c r="R144" s="222">
        <f>Q144*H144</f>
        <v>0.373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135</v>
      </c>
      <c r="AT144" s="224" t="s">
        <v>131</v>
      </c>
      <c r="AU144" s="224" t="s">
        <v>136</v>
      </c>
      <c r="AY144" s="14" t="s">
        <v>127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136</v>
      </c>
      <c r="BK144" s="225">
        <f>ROUND(I144*H144,2)</f>
        <v>0</v>
      </c>
      <c r="BL144" s="14" t="s">
        <v>135</v>
      </c>
      <c r="BM144" s="224" t="s">
        <v>153</v>
      </c>
    </row>
    <row r="145" s="2" customFormat="1" ht="24.15" customHeight="1">
      <c r="A145" s="35"/>
      <c r="B145" s="36"/>
      <c r="C145" s="212" t="s">
        <v>154</v>
      </c>
      <c r="D145" s="212" t="s">
        <v>131</v>
      </c>
      <c r="E145" s="213" t="s">
        <v>155</v>
      </c>
      <c r="F145" s="214" t="s">
        <v>156</v>
      </c>
      <c r="G145" s="215" t="s">
        <v>134</v>
      </c>
      <c r="H145" s="216">
        <v>5.6109999999999998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39</v>
      </c>
      <c r="O145" s="88"/>
      <c r="P145" s="222">
        <f>O145*H145</f>
        <v>0</v>
      </c>
      <c r="Q145" s="222">
        <v>0.015400000000000001</v>
      </c>
      <c r="R145" s="222">
        <f>Q145*H145</f>
        <v>0.086409399999999997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135</v>
      </c>
      <c r="AT145" s="224" t="s">
        <v>131</v>
      </c>
      <c r="AU145" s="224" t="s">
        <v>136</v>
      </c>
      <c r="AY145" s="14" t="s">
        <v>127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136</v>
      </c>
      <c r="BK145" s="225">
        <f>ROUND(I145*H145,2)</f>
        <v>0</v>
      </c>
      <c r="BL145" s="14" t="s">
        <v>135</v>
      </c>
      <c r="BM145" s="224" t="s">
        <v>157</v>
      </c>
    </row>
    <row r="146" s="2" customFormat="1" ht="16.5" customHeight="1">
      <c r="A146" s="35"/>
      <c r="B146" s="36"/>
      <c r="C146" s="212" t="s">
        <v>158</v>
      </c>
      <c r="D146" s="212" t="s">
        <v>131</v>
      </c>
      <c r="E146" s="213" t="s">
        <v>159</v>
      </c>
      <c r="F146" s="214" t="s">
        <v>160</v>
      </c>
      <c r="G146" s="215" t="s">
        <v>134</v>
      </c>
      <c r="H146" s="216">
        <v>78.980999999999995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39</v>
      </c>
      <c r="O146" s="88"/>
      <c r="P146" s="222">
        <f>O146*H146</f>
        <v>0</v>
      </c>
      <c r="Q146" s="222">
        <v>0.00012999999999999999</v>
      </c>
      <c r="R146" s="222">
        <f>Q146*H146</f>
        <v>0.010267529999999999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135</v>
      </c>
      <c r="AT146" s="224" t="s">
        <v>131</v>
      </c>
      <c r="AU146" s="224" t="s">
        <v>136</v>
      </c>
      <c r="AY146" s="14" t="s">
        <v>127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136</v>
      </c>
      <c r="BK146" s="225">
        <f>ROUND(I146*H146,2)</f>
        <v>0</v>
      </c>
      <c r="BL146" s="14" t="s">
        <v>135</v>
      </c>
      <c r="BM146" s="224" t="s">
        <v>161</v>
      </c>
    </row>
    <row r="147" s="2" customFormat="1" ht="24.15" customHeight="1">
      <c r="A147" s="35"/>
      <c r="B147" s="36"/>
      <c r="C147" s="212" t="s">
        <v>162</v>
      </c>
      <c r="D147" s="212" t="s">
        <v>131</v>
      </c>
      <c r="E147" s="213" t="s">
        <v>163</v>
      </c>
      <c r="F147" s="214" t="s">
        <v>164</v>
      </c>
      <c r="G147" s="215" t="s">
        <v>134</v>
      </c>
      <c r="H147" s="216">
        <v>78.980999999999995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39</v>
      </c>
      <c r="O147" s="88"/>
      <c r="P147" s="222">
        <f>O147*H147</f>
        <v>0</v>
      </c>
      <c r="Q147" s="222">
        <v>0.0094500000000000001</v>
      </c>
      <c r="R147" s="222">
        <f>Q147*H147</f>
        <v>0.74637044999999991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135</v>
      </c>
      <c r="AT147" s="224" t="s">
        <v>131</v>
      </c>
      <c r="AU147" s="224" t="s">
        <v>136</v>
      </c>
      <c r="AY147" s="14" t="s">
        <v>127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136</v>
      </c>
      <c r="BK147" s="225">
        <f>ROUND(I147*H147,2)</f>
        <v>0</v>
      </c>
      <c r="BL147" s="14" t="s">
        <v>135</v>
      </c>
      <c r="BM147" s="224" t="s">
        <v>165</v>
      </c>
    </row>
    <row r="148" s="12" customFormat="1" ht="22.8" customHeight="1">
      <c r="A148" s="12"/>
      <c r="B148" s="196"/>
      <c r="C148" s="197"/>
      <c r="D148" s="198" t="s">
        <v>72</v>
      </c>
      <c r="E148" s="210" t="s">
        <v>166</v>
      </c>
      <c r="F148" s="210" t="s">
        <v>167</v>
      </c>
      <c r="G148" s="197"/>
      <c r="H148" s="197"/>
      <c r="I148" s="200"/>
      <c r="J148" s="211">
        <f>BK148</f>
        <v>0</v>
      </c>
      <c r="K148" s="197"/>
      <c r="L148" s="202"/>
      <c r="M148" s="203"/>
      <c r="N148" s="204"/>
      <c r="O148" s="204"/>
      <c r="P148" s="205">
        <f>SUM(P149:P155)</f>
        <v>0</v>
      </c>
      <c r="Q148" s="204"/>
      <c r="R148" s="205">
        <f>SUM(R149:R155)</f>
        <v>0.0039402800000000009</v>
      </c>
      <c r="S148" s="204"/>
      <c r="T148" s="206">
        <f>SUM(T149:T155)</f>
        <v>12.612655999999999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7" t="s">
        <v>81</v>
      </c>
      <c r="AT148" s="208" t="s">
        <v>72</v>
      </c>
      <c r="AU148" s="208" t="s">
        <v>81</v>
      </c>
      <c r="AY148" s="207" t="s">
        <v>127</v>
      </c>
      <c r="BK148" s="209">
        <f>SUM(BK149:BK155)</f>
        <v>0</v>
      </c>
    </row>
    <row r="149" s="2" customFormat="1" ht="24.15" customHeight="1">
      <c r="A149" s="35"/>
      <c r="B149" s="36"/>
      <c r="C149" s="212" t="s">
        <v>168</v>
      </c>
      <c r="D149" s="212" t="s">
        <v>131</v>
      </c>
      <c r="E149" s="213" t="s">
        <v>169</v>
      </c>
      <c r="F149" s="214" t="s">
        <v>170</v>
      </c>
      <c r="G149" s="215" t="s">
        <v>134</v>
      </c>
      <c r="H149" s="216">
        <v>98.507000000000005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39</v>
      </c>
      <c r="O149" s="88"/>
      <c r="P149" s="222">
        <f>O149*H149</f>
        <v>0</v>
      </c>
      <c r="Q149" s="222">
        <v>4.0000000000000003E-05</v>
      </c>
      <c r="R149" s="222">
        <f>Q149*H149</f>
        <v>0.0039402800000000009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135</v>
      </c>
      <c r="AT149" s="224" t="s">
        <v>131</v>
      </c>
      <c r="AU149" s="224" t="s">
        <v>136</v>
      </c>
      <c r="AY149" s="14" t="s">
        <v>127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136</v>
      </c>
      <c r="BK149" s="225">
        <f>ROUND(I149*H149,2)</f>
        <v>0</v>
      </c>
      <c r="BL149" s="14" t="s">
        <v>135</v>
      </c>
      <c r="BM149" s="224" t="s">
        <v>171</v>
      </c>
    </row>
    <row r="150" s="2" customFormat="1" ht="16.5" customHeight="1">
      <c r="A150" s="35"/>
      <c r="B150" s="36"/>
      <c r="C150" s="212" t="s">
        <v>172</v>
      </c>
      <c r="D150" s="212" t="s">
        <v>131</v>
      </c>
      <c r="E150" s="213" t="s">
        <v>173</v>
      </c>
      <c r="F150" s="214" t="s">
        <v>174</v>
      </c>
      <c r="G150" s="215" t="s">
        <v>134</v>
      </c>
      <c r="H150" s="216">
        <v>4000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39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135</v>
      </c>
      <c r="AT150" s="224" t="s">
        <v>131</v>
      </c>
      <c r="AU150" s="224" t="s">
        <v>136</v>
      </c>
      <c r="AY150" s="14" t="s">
        <v>127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136</v>
      </c>
      <c r="BK150" s="225">
        <f>ROUND(I150*H150,2)</f>
        <v>0</v>
      </c>
      <c r="BL150" s="14" t="s">
        <v>135</v>
      </c>
      <c r="BM150" s="224" t="s">
        <v>175</v>
      </c>
    </row>
    <row r="151" s="2" customFormat="1" ht="16.5" customHeight="1">
      <c r="A151" s="35"/>
      <c r="B151" s="36"/>
      <c r="C151" s="212" t="s">
        <v>176</v>
      </c>
      <c r="D151" s="212" t="s">
        <v>131</v>
      </c>
      <c r="E151" s="213" t="s">
        <v>177</v>
      </c>
      <c r="F151" s="214" t="s">
        <v>178</v>
      </c>
      <c r="G151" s="215" t="s">
        <v>134</v>
      </c>
      <c r="H151" s="216">
        <v>78.980999999999995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39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135</v>
      </c>
      <c r="AT151" s="224" t="s">
        <v>131</v>
      </c>
      <c r="AU151" s="224" t="s">
        <v>136</v>
      </c>
      <c r="AY151" s="14" t="s">
        <v>127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136</v>
      </c>
      <c r="BK151" s="225">
        <f>ROUND(I151*H151,2)</f>
        <v>0</v>
      </c>
      <c r="BL151" s="14" t="s">
        <v>135</v>
      </c>
      <c r="BM151" s="224" t="s">
        <v>179</v>
      </c>
    </row>
    <row r="152" s="2" customFormat="1" ht="21.75" customHeight="1">
      <c r="A152" s="35"/>
      <c r="B152" s="36"/>
      <c r="C152" s="212" t="s">
        <v>180</v>
      </c>
      <c r="D152" s="212" t="s">
        <v>131</v>
      </c>
      <c r="E152" s="213" t="s">
        <v>181</v>
      </c>
      <c r="F152" s="214" t="s">
        <v>182</v>
      </c>
      <c r="G152" s="215" t="s">
        <v>134</v>
      </c>
      <c r="H152" s="216">
        <v>9.3239999999999998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39</v>
      </c>
      <c r="O152" s="88"/>
      <c r="P152" s="222">
        <f>O152*H152</f>
        <v>0</v>
      </c>
      <c r="Q152" s="222">
        <v>0</v>
      </c>
      <c r="R152" s="222">
        <f>Q152*H152</f>
        <v>0</v>
      </c>
      <c r="S152" s="222">
        <v>0.11700000000000001</v>
      </c>
      <c r="T152" s="223">
        <f>S152*H152</f>
        <v>1.090908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135</v>
      </c>
      <c r="AT152" s="224" t="s">
        <v>131</v>
      </c>
      <c r="AU152" s="224" t="s">
        <v>136</v>
      </c>
      <c r="AY152" s="14" t="s">
        <v>127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136</v>
      </c>
      <c r="BK152" s="225">
        <f>ROUND(I152*H152,2)</f>
        <v>0</v>
      </c>
      <c r="BL152" s="14" t="s">
        <v>135</v>
      </c>
      <c r="BM152" s="224" t="s">
        <v>183</v>
      </c>
    </row>
    <row r="153" s="2" customFormat="1" ht="24.15" customHeight="1">
      <c r="A153" s="35"/>
      <c r="B153" s="36"/>
      <c r="C153" s="212" t="s">
        <v>184</v>
      </c>
      <c r="D153" s="212" t="s">
        <v>131</v>
      </c>
      <c r="E153" s="213" t="s">
        <v>185</v>
      </c>
      <c r="F153" s="214" t="s">
        <v>186</v>
      </c>
      <c r="G153" s="215" t="s">
        <v>187</v>
      </c>
      <c r="H153" s="216">
        <v>7.8979999999999997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39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1.3999999999999999</v>
      </c>
      <c r="T153" s="223">
        <f>S153*H153</f>
        <v>11.057199999999998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135</v>
      </c>
      <c r="AT153" s="224" t="s">
        <v>131</v>
      </c>
      <c r="AU153" s="224" t="s">
        <v>136</v>
      </c>
      <c r="AY153" s="14" t="s">
        <v>127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136</v>
      </c>
      <c r="BK153" s="225">
        <f>ROUND(I153*H153,2)</f>
        <v>0</v>
      </c>
      <c r="BL153" s="14" t="s">
        <v>135</v>
      </c>
      <c r="BM153" s="224" t="s">
        <v>188</v>
      </c>
    </row>
    <row r="154" s="2" customFormat="1" ht="21.75" customHeight="1">
      <c r="A154" s="35"/>
      <c r="B154" s="36"/>
      <c r="C154" s="212" t="s">
        <v>189</v>
      </c>
      <c r="D154" s="212" t="s">
        <v>131</v>
      </c>
      <c r="E154" s="213" t="s">
        <v>190</v>
      </c>
      <c r="F154" s="214" t="s">
        <v>191</v>
      </c>
      <c r="G154" s="215" t="s">
        <v>134</v>
      </c>
      <c r="H154" s="216">
        <v>1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39</v>
      </c>
      <c r="O154" s="88"/>
      <c r="P154" s="222">
        <f>O154*H154</f>
        <v>0</v>
      </c>
      <c r="Q154" s="222">
        <v>0</v>
      </c>
      <c r="R154" s="222">
        <f>Q154*H154</f>
        <v>0</v>
      </c>
      <c r="S154" s="222">
        <v>0.083000000000000004</v>
      </c>
      <c r="T154" s="223">
        <f>S154*H154</f>
        <v>0.083000000000000004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135</v>
      </c>
      <c r="AT154" s="224" t="s">
        <v>131</v>
      </c>
      <c r="AU154" s="224" t="s">
        <v>136</v>
      </c>
      <c r="AY154" s="14" t="s">
        <v>127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136</v>
      </c>
      <c r="BK154" s="225">
        <f>ROUND(I154*H154,2)</f>
        <v>0</v>
      </c>
      <c r="BL154" s="14" t="s">
        <v>135</v>
      </c>
      <c r="BM154" s="224" t="s">
        <v>192</v>
      </c>
    </row>
    <row r="155" s="2" customFormat="1" ht="24.15" customHeight="1">
      <c r="A155" s="35"/>
      <c r="B155" s="36"/>
      <c r="C155" s="212" t="s">
        <v>193</v>
      </c>
      <c r="D155" s="212" t="s">
        <v>131</v>
      </c>
      <c r="E155" s="213" t="s">
        <v>194</v>
      </c>
      <c r="F155" s="214" t="s">
        <v>195</v>
      </c>
      <c r="G155" s="215" t="s">
        <v>134</v>
      </c>
      <c r="H155" s="216">
        <v>5.6109999999999998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39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0.068000000000000005</v>
      </c>
      <c r="T155" s="223">
        <f>S155*H155</f>
        <v>0.381548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135</v>
      </c>
      <c r="AT155" s="224" t="s">
        <v>131</v>
      </c>
      <c r="AU155" s="224" t="s">
        <v>136</v>
      </c>
      <c r="AY155" s="14" t="s">
        <v>127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136</v>
      </c>
      <c r="BK155" s="225">
        <f>ROUND(I155*H155,2)</f>
        <v>0</v>
      </c>
      <c r="BL155" s="14" t="s">
        <v>135</v>
      </c>
      <c r="BM155" s="224" t="s">
        <v>196</v>
      </c>
    </row>
    <row r="156" s="12" customFormat="1" ht="22.8" customHeight="1">
      <c r="A156" s="12"/>
      <c r="B156" s="196"/>
      <c r="C156" s="197"/>
      <c r="D156" s="198" t="s">
        <v>72</v>
      </c>
      <c r="E156" s="210" t="s">
        <v>197</v>
      </c>
      <c r="F156" s="210" t="s">
        <v>198</v>
      </c>
      <c r="G156" s="197"/>
      <c r="H156" s="197"/>
      <c r="I156" s="200"/>
      <c r="J156" s="211">
        <f>BK156</f>
        <v>0</v>
      </c>
      <c r="K156" s="197"/>
      <c r="L156" s="202"/>
      <c r="M156" s="203"/>
      <c r="N156" s="204"/>
      <c r="O156" s="204"/>
      <c r="P156" s="205">
        <f>SUM(P157:P161)</f>
        <v>0</v>
      </c>
      <c r="Q156" s="204"/>
      <c r="R156" s="205">
        <f>SUM(R157:R161)</f>
        <v>0</v>
      </c>
      <c r="S156" s="204"/>
      <c r="T156" s="206">
        <f>SUM(T157:T161)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7" t="s">
        <v>81</v>
      </c>
      <c r="AT156" s="208" t="s">
        <v>72</v>
      </c>
      <c r="AU156" s="208" t="s">
        <v>81</v>
      </c>
      <c r="AY156" s="207" t="s">
        <v>127</v>
      </c>
      <c r="BK156" s="209">
        <f>SUM(BK157:BK161)</f>
        <v>0</v>
      </c>
    </row>
    <row r="157" s="2" customFormat="1" ht="24.15" customHeight="1">
      <c r="A157" s="35"/>
      <c r="B157" s="36"/>
      <c r="C157" s="212" t="s">
        <v>199</v>
      </c>
      <c r="D157" s="212" t="s">
        <v>131</v>
      </c>
      <c r="E157" s="213" t="s">
        <v>200</v>
      </c>
      <c r="F157" s="214" t="s">
        <v>201</v>
      </c>
      <c r="G157" s="215" t="s">
        <v>202</v>
      </c>
      <c r="H157" s="216">
        <v>16.698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39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135</v>
      </c>
      <c r="AT157" s="224" t="s">
        <v>131</v>
      </c>
      <c r="AU157" s="224" t="s">
        <v>136</v>
      </c>
      <c r="AY157" s="14" t="s">
        <v>127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136</v>
      </c>
      <c r="BK157" s="225">
        <f>ROUND(I157*H157,2)</f>
        <v>0</v>
      </c>
      <c r="BL157" s="14" t="s">
        <v>135</v>
      </c>
      <c r="BM157" s="224" t="s">
        <v>203</v>
      </c>
    </row>
    <row r="158" s="2" customFormat="1" ht="33" customHeight="1">
      <c r="A158" s="35"/>
      <c r="B158" s="36"/>
      <c r="C158" s="212" t="s">
        <v>204</v>
      </c>
      <c r="D158" s="212" t="s">
        <v>131</v>
      </c>
      <c r="E158" s="213" t="s">
        <v>205</v>
      </c>
      <c r="F158" s="214" t="s">
        <v>206</v>
      </c>
      <c r="G158" s="215" t="s">
        <v>202</v>
      </c>
      <c r="H158" s="216">
        <v>417.44999999999999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39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135</v>
      </c>
      <c r="AT158" s="224" t="s">
        <v>131</v>
      </c>
      <c r="AU158" s="224" t="s">
        <v>136</v>
      </c>
      <c r="AY158" s="14" t="s">
        <v>127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136</v>
      </c>
      <c r="BK158" s="225">
        <f>ROUND(I158*H158,2)</f>
        <v>0</v>
      </c>
      <c r="BL158" s="14" t="s">
        <v>135</v>
      </c>
      <c r="BM158" s="224" t="s">
        <v>207</v>
      </c>
    </row>
    <row r="159" s="2" customFormat="1" ht="24.15" customHeight="1">
      <c r="A159" s="35"/>
      <c r="B159" s="36"/>
      <c r="C159" s="212" t="s">
        <v>208</v>
      </c>
      <c r="D159" s="212" t="s">
        <v>131</v>
      </c>
      <c r="E159" s="213" t="s">
        <v>209</v>
      </c>
      <c r="F159" s="214" t="s">
        <v>210</v>
      </c>
      <c r="G159" s="215" t="s">
        <v>202</v>
      </c>
      <c r="H159" s="216">
        <v>16.698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39</v>
      </c>
      <c r="O159" s="88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135</v>
      </c>
      <c r="AT159" s="224" t="s">
        <v>131</v>
      </c>
      <c r="AU159" s="224" t="s">
        <v>136</v>
      </c>
      <c r="AY159" s="14" t="s">
        <v>127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136</v>
      </c>
      <c r="BK159" s="225">
        <f>ROUND(I159*H159,2)</f>
        <v>0</v>
      </c>
      <c r="BL159" s="14" t="s">
        <v>135</v>
      </c>
      <c r="BM159" s="224" t="s">
        <v>211</v>
      </c>
    </row>
    <row r="160" s="2" customFormat="1" ht="24.15" customHeight="1">
      <c r="A160" s="35"/>
      <c r="B160" s="36"/>
      <c r="C160" s="212" t="s">
        <v>212</v>
      </c>
      <c r="D160" s="212" t="s">
        <v>131</v>
      </c>
      <c r="E160" s="213" t="s">
        <v>213</v>
      </c>
      <c r="F160" s="214" t="s">
        <v>214</v>
      </c>
      <c r="G160" s="215" t="s">
        <v>202</v>
      </c>
      <c r="H160" s="216">
        <v>317.262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39</v>
      </c>
      <c r="O160" s="88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135</v>
      </c>
      <c r="AT160" s="224" t="s">
        <v>131</v>
      </c>
      <c r="AU160" s="224" t="s">
        <v>136</v>
      </c>
      <c r="AY160" s="14" t="s">
        <v>127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136</v>
      </c>
      <c r="BK160" s="225">
        <f>ROUND(I160*H160,2)</f>
        <v>0</v>
      </c>
      <c r="BL160" s="14" t="s">
        <v>135</v>
      </c>
      <c r="BM160" s="224" t="s">
        <v>215</v>
      </c>
    </row>
    <row r="161" s="2" customFormat="1" ht="33" customHeight="1">
      <c r="A161" s="35"/>
      <c r="B161" s="36"/>
      <c r="C161" s="212" t="s">
        <v>216</v>
      </c>
      <c r="D161" s="212" t="s">
        <v>131</v>
      </c>
      <c r="E161" s="213" t="s">
        <v>217</v>
      </c>
      <c r="F161" s="214" t="s">
        <v>218</v>
      </c>
      <c r="G161" s="215" t="s">
        <v>202</v>
      </c>
      <c r="H161" s="216">
        <v>16.698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39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135</v>
      </c>
      <c r="AT161" s="224" t="s">
        <v>131</v>
      </c>
      <c r="AU161" s="224" t="s">
        <v>136</v>
      </c>
      <c r="AY161" s="14" t="s">
        <v>127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136</v>
      </c>
      <c r="BK161" s="225">
        <f>ROUND(I161*H161,2)</f>
        <v>0</v>
      </c>
      <c r="BL161" s="14" t="s">
        <v>135</v>
      </c>
      <c r="BM161" s="224" t="s">
        <v>219</v>
      </c>
    </row>
    <row r="162" s="12" customFormat="1" ht="22.8" customHeight="1">
      <c r="A162" s="12"/>
      <c r="B162" s="196"/>
      <c r="C162" s="197"/>
      <c r="D162" s="198" t="s">
        <v>72</v>
      </c>
      <c r="E162" s="210" t="s">
        <v>220</v>
      </c>
      <c r="F162" s="210" t="s">
        <v>221</v>
      </c>
      <c r="G162" s="197"/>
      <c r="H162" s="197"/>
      <c r="I162" s="200"/>
      <c r="J162" s="211">
        <f>BK162</f>
        <v>0</v>
      </c>
      <c r="K162" s="197"/>
      <c r="L162" s="202"/>
      <c r="M162" s="203"/>
      <c r="N162" s="204"/>
      <c r="O162" s="204"/>
      <c r="P162" s="205">
        <f>SUM(P163:P164)</f>
        <v>0</v>
      </c>
      <c r="Q162" s="204"/>
      <c r="R162" s="205">
        <f>SUM(R163:R164)</f>
        <v>0</v>
      </c>
      <c r="S162" s="204"/>
      <c r="T162" s="206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7" t="s">
        <v>81</v>
      </c>
      <c r="AT162" s="208" t="s">
        <v>72</v>
      </c>
      <c r="AU162" s="208" t="s">
        <v>81</v>
      </c>
      <c r="AY162" s="207" t="s">
        <v>127</v>
      </c>
      <c r="BK162" s="209">
        <f>SUM(BK163:BK164)</f>
        <v>0</v>
      </c>
    </row>
    <row r="163" s="2" customFormat="1" ht="16.5" customHeight="1">
      <c r="A163" s="35"/>
      <c r="B163" s="36"/>
      <c r="C163" s="212" t="s">
        <v>222</v>
      </c>
      <c r="D163" s="212" t="s">
        <v>131</v>
      </c>
      <c r="E163" s="213" t="s">
        <v>223</v>
      </c>
      <c r="F163" s="214" t="s">
        <v>224</v>
      </c>
      <c r="G163" s="215" t="s">
        <v>202</v>
      </c>
      <c r="H163" s="216">
        <v>1.373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39</v>
      </c>
      <c r="O163" s="88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135</v>
      </c>
      <c r="AT163" s="224" t="s">
        <v>131</v>
      </c>
      <c r="AU163" s="224" t="s">
        <v>136</v>
      </c>
      <c r="AY163" s="14" t="s">
        <v>127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136</v>
      </c>
      <c r="BK163" s="225">
        <f>ROUND(I163*H163,2)</f>
        <v>0</v>
      </c>
      <c r="BL163" s="14" t="s">
        <v>135</v>
      </c>
      <c r="BM163" s="224" t="s">
        <v>225</v>
      </c>
    </row>
    <row r="164" s="2" customFormat="1" ht="24.15" customHeight="1">
      <c r="A164" s="35"/>
      <c r="B164" s="36"/>
      <c r="C164" s="212" t="s">
        <v>226</v>
      </c>
      <c r="D164" s="212" t="s">
        <v>131</v>
      </c>
      <c r="E164" s="213" t="s">
        <v>227</v>
      </c>
      <c r="F164" s="214" t="s">
        <v>228</v>
      </c>
      <c r="G164" s="215" t="s">
        <v>202</v>
      </c>
      <c r="H164" s="216">
        <v>2.746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39</v>
      </c>
      <c r="O164" s="88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135</v>
      </c>
      <c r="AT164" s="224" t="s">
        <v>131</v>
      </c>
      <c r="AU164" s="224" t="s">
        <v>136</v>
      </c>
      <c r="AY164" s="14" t="s">
        <v>127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136</v>
      </c>
      <c r="BK164" s="225">
        <f>ROUND(I164*H164,2)</f>
        <v>0</v>
      </c>
      <c r="BL164" s="14" t="s">
        <v>135</v>
      </c>
      <c r="BM164" s="224" t="s">
        <v>229</v>
      </c>
    </row>
    <row r="165" s="12" customFormat="1" ht="25.92" customHeight="1">
      <c r="A165" s="12"/>
      <c r="B165" s="196"/>
      <c r="C165" s="197"/>
      <c r="D165" s="198" t="s">
        <v>72</v>
      </c>
      <c r="E165" s="199" t="s">
        <v>230</v>
      </c>
      <c r="F165" s="199" t="s">
        <v>231</v>
      </c>
      <c r="G165" s="197"/>
      <c r="H165" s="197"/>
      <c r="I165" s="200"/>
      <c r="J165" s="201">
        <f>BK165</f>
        <v>0</v>
      </c>
      <c r="K165" s="197"/>
      <c r="L165" s="202"/>
      <c r="M165" s="203"/>
      <c r="N165" s="204"/>
      <c r="O165" s="204"/>
      <c r="P165" s="205">
        <f>P166+P176+P186+P205+P215+P235+P241+P269+P282+P298+P307+P318</f>
        <v>0</v>
      </c>
      <c r="Q165" s="204"/>
      <c r="R165" s="205">
        <f>R166+R176+R186+R205+R215+R235+R241+R269+R282+R298+R307+R318</f>
        <v>3.6163180799999997</v>
      </c>
      <c r="S165" s="204"/>
      <c r="T165" s="206">
        <f>T166+T176+T186+T205+T215+T235+T241+T269+T282+T298+T307+T318</f>
        <v>4.0857871000000001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7" t="s">
        <v>136</v>
      </c>
      <c r="AT165" s="208" t="s">
        <v>72</v>
      </c>
      <c r="AU165" s="208" t="s">
        <v>73</v>
      </c>
      <c r="AY165" s="207" t="s">
        <v>127</v>
      </c>
      <c r="BK165" s="209">
        <f>BK166+BK176+BK186+BK205+BK215+BK235+BK241+BK269+BK282+BK298+BK307+BK318</f>
        <v>0</v>
      </c>
    </row>
    <row r="166" s="12" customFormat="1" ht="22.8" customHeight="1">
      <c r="A166" s="12"/>
      <c r="B166" s="196"/>
      <c r="C166" s="197"/>
      <c r="D166" s="198" t="s">
        <v>72</v>
      </c>
      <c r="E166" s="210" t="s">
        <v>232</v>
      </c>
      <c r="F166" s="210" t="s">
        <v>233</v>
      </c>
      <c r="G166" s="197"/>
      <c r="H166" s="197"/>
      <c r="I166" s="200"/>
      <c r="J166" s="211">
        <f>BK166</f>
        <v>0</v>
      </c>
      <c r="K166" s="197"/>
      <c r="L166" s="202"/>
      <c r="M166" s="203"/>
      <c r="N166" s="204"/>
      <c r="O166" s="204"/>
      <c r="P166" s="205">
        <f>SUM(P167:P175)</f>
        <v>0</v>
      </c>
      <c r="Q166" s="204"/>
      <c r="R166" s="205">
        <f>SUM(R167:R175)</f>
        <v>0.12975736999999998</v>
      </c>
      <c r="S166" s="204"/>
      <c r="T166" s="206">
        <f>SUM(T167:T175)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7" t="s">
        <v>136</v>
      </c>
      <c r="AT166" s="208" t="s">
        <v>72</v>
      </c>
      <c r="AU166" s="208" t="s">
        <v>81</v>
      </c>
      <c r="AY166" s="207" t="s">
        <v>127</v>
      </c>
      <c r="BK166" s="209">
        <f>SUM(BK167:BK175)</f>
        <v>0</v>
      </c>
    </row>
    <row r="167" s="2" customFormat="1" ht="24.15" customHeight="1">
      <c r="A167" s="35"/>
      <c r="B167" s="36"/>
      <c r="C167" s="212" t="s">
        <v>234</v>
      </c>
      <c r="D167" s="212" t="s">
        <v>131</v>
      </c>
      <c r="E167" s="213" t="s">
        <v>235</v>
      </c>
      <c r="F167" s="214" t="s">
        <v>236</v>
      </c>
      <c r="G167" s="215" t="s">
        <v>134</v>
      </c>
      <c r="H167" s="216">
        <v>78.980999999999995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39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237</v>
      </c>
      <c r="AT167" s="224" t="s">
        <v>131</v>
      </c>
      <c r="AU167" s="224" t="s">
        <v>136</v>
      </c>
      <c r="AY167" s="14" t="s">
        <v>127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136</v>
      </c>
      <c r="BK167" s="225">
        <f>ROUND(I167*H167,2)</f>
        <v>0</v>
      </c>
      <c r="BL167" s="14" t="s">
        <v>237</v>
      </c>
      <c r="BM167" s="224" t="s">
        <v>238</v>
      </c>
    </row>
    <row r="168" s="2" customFormat="1" ht="16.5" customHeight="1">
      <c r="A168" s="35"/>
      <c r="B168" s="36"/>
      <c r="C168" s="226" t="s">
        <v>239</v>
      </c>
      <c r="D168" s="226" t="s">
        <v>240</v>
      </c>
      <c r="E168" s="227" t="s">
        <v>241</v>
      </c>
      <c r="F168" s="228" t="s">
        <v>242</v>
      </c>
      <c r="G168" s="229" t="s">
        <v>134</v>
      </c>
      <c r="H168" s="230">
        <v>161.12100000000001</v>
      </c>
      <c r="I168" s="231"/>
      <c r="J168" s="232">
        <f>ROUND(I168*H168,2)</f>
        <v>0</v>
      </c>
      <c r="K168" s="233"/>
      <c r="L168" s="234"/>
      <c r="M168" s="235" t="s">
        <v>1</v>
      </c>
      <c r="N168" s="236" t="s">
        <v>39</v>
      </c>
      <c r="O168" s="88"/>
      <c r="P168" s="222">
        <f>O168*H168</f>
        <v>0</v>
      </c>
      <c r="Q168" s="222">
        <v>0.00051999999999999995</v>
      </c>
      <c r="R168" s="222">
        <f>Q168*H168</f>
        <v>0.083782919999999997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243</v>
      </c>
      <c r="AT168" s="224" t="s">
        <v>240</v>
      </c>
      <c r="AU168" s="224" t="s">
        <v>136</v>
      </c>
      <c r="AY168" s="14" t="s">
        <v>127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136</v>
      </c>
      <c r="BK168" s="225">
        <f>ROUND(I168*H168,2)</f>
        <v>0</v>
      </c>
      <c r="BL168" s="14" t="s">
        <v>237</v>
      </c>
      <c r="BM168" s="224" t="s">
        <v>244</v>
      </c>
    </row>
    <row r="169" s="2" customFormat="1" ht="24.15" customHeight="1">
      <c r="A169" s="35"/>
      <c r="B169" s="36"/>
      <c r="C169" s="212" t="s">
        <v>245</v>
      </c>
      <c r="D169" s="212" t="s">
        <v>131</v>
      </c>
      <c r="E169" s="213" t="s">
        <v>246</v>
      </c>
      <c r="F169" s="214" t="s">
        <v>247</v>
      </c>
      <c r="G169" s="215" t="s">
        <v>248</v>
      </c>
      <c r="H169" s="216">
        <v>86.686999999999998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39</v>
      </c>
      <c r="O169" s="88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237</v>
      </c>
      <c r="AT169" s="224" t="s">
        <v>131</v>
      </c>
      <c r="AU169" s="224" t="s">
        <v>136</v>
      </c>
      <c r="AY169" s="14" t="s">
        <v>127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136</v>
      </c>
      <c r="BK169" s="225">
        <f>ROUND(I169*H169,2)</f>
        <v>0</v>
      </c>
      <c r="BL169" s="14" t="s">
        <v>237</v>
      </c>
      <c r="BM169" s="224" t="s">
        <v>249</v>
      </c>
    </row>
    <row r="170" s="2" customFormat="1" ht="24.15" customHeight="1">
      <c r="A170" s="35"/>
      <c r="B170" s="36"/>
      <c r="C170" s="226" t="s">
        <v>250</v>
      </c>
      <c r="D170" s="226" t="s">
        <v>240</v>
      </c>
      <c r="E170" s="227" t="s">
        <v>251</v>
      </c>
      <c r="F170" s="228" t="s">
        <v>252</v>
      </c>
      <c r="G170" s="229" t="s">
        <v>248</v>
      </c>
      <c r="H170" s="230">
        <v>91.021000000000001</v>
      </c>
      <c r="I170" s="231"/>
      <c r="J170" s="232">
        <f>ROUND(I170*H170,2)</f>
        <v>0</v>
      </c>
      <c r="K170" s="233"/>
      <c r="L170" s="234"/>
      <c r="M170" s="235" t="s">
        <v>1</v>
      </c>
      <c r="N170" s="236" t="s">
        <v>39</v>
      </c>
      <c r="O170" s="88"/>
      <c r="P170" s="222">
        <f>O170*H170</f>
        <v>0</v>
      </c>
      <c r="Q170" s="222">
        <v>5.0000000000000002E-05</v>
      </c>
      <c r="R170" s="222">
        <f>Q170*H170</f>
        <v>0.0045510500000000001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243</v>
      </c>
      <c r="AT170" s="224" t="s">
        <v>240</v>
      </c>
      <c r="AU170" s="224" t="s">
        <v>136</v>
      </c>
      <c r="AY170" s="14" t="s">
        <v>127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136</v>
      </c>
      <c r="BK170" s="225">
        <f>ROUND(I170*H170,2)</f>
        <v>0</v>
      </c>
      <c r="BL170" s="14" t="s">
        <v>237</v>
      </c>
      <c r="BM170" s="224" t="s">
        <v>253</v>
      </c>
    </row>
    <row r="171" s="2" customFormat="1" ht="24.15" customHeight="1">
      <c r="A171" s="35"/>
      <c r="B171" s="36"/>
      <c r="C171" s="212" t="s">
        <v>254</v>
      </c>
      <c r="D171" s="212" t="s">
        <v>131</v>
      </c>
      <c r="E171" s="213" t="s">
        <v>255</v>
      </c>
      <c r="F171" s="214" t="s">
        <v>256</v>
      </c>
      <c r="G171" s="215" t="s">
        <v>134</v>
      </c>
      <c r="H171" s="216">
        <v>78.980999999999995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39</v>
      </c>
      <c r="O171" s="88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237</v>
      </c>
      <c r="AT171" s="224" t="s">
        <v>131</v>
      </c>
      <c r="AU171" s="224" t="s">
        <v>136</v>
      </c>
      <c r="AY171" s="14" t="s">
        <v>127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136</v>
      </c>
      <c r="BK171" s="225">
        <f>ROUND(I171*H171,2)</f>
        <v>0</v>
      </c>
      <c r="BL171" s="14" t="s">
        <v>237</v>
      </c>
      <c r="BM171" s="224" t="s">
        <v>257</v>
      </c>
    </row>
    <row r="172" s="2" customFormat="1" ht="24.15" customHeight="1">
      <c r="A172" s="35"/>
      <c r="B172" s="36"/>
      <c r="C172" s="226" t="s">
        <v>258</v>
      </c>
      <c r="D172" s="226" t="s">
        <v>240</v>
      </c>
      <c r="E172" s="227" t="s">
        <v>259</v>
      </c>
      <c r="F172" s="228" t="s">
        <v>260</v>
      </c>
      <c r="G172" s="229" t="s">
        <v>134</v>
      </c>
      <c r="H172" s="230">
        <v>92.052000000000007</v>
      </c>
      <c r="I172" s="231"/>
      <c r="J172" s="232">
        <f>ROUND(I172*H172,2)</f>
        <v>0</v>
      </c>
      <c r="K172" s="233"/>
      <c r="L172" s="234"/>
      <c r="M172" s="235" t="s">
        <v>1</v>
      </c>
      <c r="N172" s="236" t="s">
        <v>39</v>
      </c>
      <c r="O172" s="88"/>
      <c r="P172" s="222">
        <f>O172*H172</f>
        <v>0</v>
      </c>
      <c r="Q172" s="222">
        <v>0.00044999999999999999</v>
      </c>
      <c r="R172" s="222">
        <f>Q172*H172</f>
        <v>0.041423399999999999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243</v>
      </c>
      <c r="AT172" s="224" t="s">
        <v>240</v>
      </c>
      <c r="AU172" s="224" t="s">
        <v>136</v>
      </c>
      <c r="AY172" s="14" t="s">
        <v>127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136</v>
      </c>
      <c r="BK172" s="225">
        <f>ROUND(I172*H172,2)</f>
        <v>0</v>
      </c>
      <c r="BL172" s="14" t="s">
        <v>237</v>
      </c>
      <c r="BM172" s="224" t="s">
        <v>261</v>
      </c>
    </row>
    <row r="173" s="2" customFormat="1" ht="24.15" customHeight="1">
      <c r="A173" s="35"/>
      <c r="B173" s="36"/>
      <c r="C173" s="212" t="s">
        <v>262</v>
      </c>
      <c r="D173" s="212" t="s">
        <v>131</v>
      </c>
      <c r="E173" s="213" t="s">
        <v>263</v>
      </c>
      <c r="F173" s="214" t="s">
        <v>264</v>
      </c>
      <c r="G173" s="215" t="s">
        <v>202</v>
      </c>
      <c r="H173" s="216">
        <v>0.13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39</v>
      </c>
      <c r="O173" s="88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237</v>
      </c>
      <c r="AT173" s="224" t="s">
        <v>131</v>
      </c>
      <c r="AU173" s="224" t="s">
        <v>136</v>
      </c>
      <c r="AY173" s="14" t="s">
        <v>127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136</v>
      </c>
      <c r="BK173" s="225">
        <f>ROUND(I173*H173,2)</f>
        <v>0</v>
      </c>
      <c r="BL173" s="14" t="s">
        <v>237</v>
      </c>
      <c r="BM173" s="224" t="s">
        <v>265</v>
      </c>
    </row>
    <row r="174" s="2" customFormat="1" ht="24.15" customHeight="1">
      <c r="A174" s="35"/>
      <c r="B174" s="36"/>
      <c r="C174" s="212" t="s">
        <v>266</v>
      </c>
      <c r="D174" s="212" t="s">
        <v>131</v>
      </c>
      <c r="E174" s="213" t="s">
        <v>267</v>
      </c>
      <c r="F174" s="214" t="s">
        <v>268</v>
      </c>
      <c r="G174" s="215" t="s">
        <v>202</v>
      </c>
      <c r="H174" s="216">
        <v>0.13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39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237</v>
      </c>
      <c r="AT174" s="224" t="s">
        <v>131</v>
      </c>
      <c r="AU174" s="224" t="s">
        <v>136</v>
      </c>
      <c r="AY174" s="14" t="s">
        <v>127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136</v>
      </c>
      <c r="BK174" s="225">
        <f>ROUND(I174*H174,2)</f>
        <v>0</v>
      </c>
      <c r="BL174" s="14" t="s">
        <v>237</v>
      </c>
      <c r="BM174" s="224" t="s">
        <v>269</v>
      </c>
    </row>
    <row r="175" s="2" customFormat="1" ht="24.15" customHeight="1">
      <c r="A175" s="35"/>
      <c r="B175" s="36"/>
      <c r="C175" s="212" t="s">
        <v>270</v>
      </c>
      <c r="D175" s="212" t="s">
        <v>131</v>
      </c>
      <c r="E175" s="213" t="s">
        <v>271</v>
      </c>
      <c r="F175" s="214" t="s">
        <v>272</v>
      </c>
      <c r="G175" s="215" t="s">
        <v>202</v>
      </c>
      <c r="H175" s="216">
        <v>0.13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39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237</v>
      </c>
      <c r="AT175" s="224" t="s">
        <v>131</v>
      </c>
      <c r="AU175" s="224" t="s">
        <v>136</v>
      </c>
      <c r="AY175" s="14" t="s">
        <v>127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136</v>
      </c>
      <c r="BK175" s="225">
        <f>ROUND(I175*H175,2)</f>
        <v>0</v>
      </c>
      <c r="BL175" s="14" t="s">
        <v>237</v>
      </c>
      <c r="BM175" s="224" t="s">
        <v>273</v>
      </c>
    </row>
    <row r="176" s="12" customFormat="1" ht="22.8" customHeight="1">
      <c r="A176" s="12"/>
      <c r="B176" s="196"/>
      <c r="C176" s="197"/>
      <c r="D176" s="198" t="s">
        <v>72</v>
      </c>
      <c r="E176" s="210" t="s">
        <v>274</v>
      </c>
      <c r="F176" s="210" t="s">
        <v>275</v>
      </c>
      <c r="G176" s="197"/>
      <c r="H176" s="197"/>
      <c r="I176" s="200"/>
      <c r="J176" s="211">
        <f>BK176</f>
        <v>0</v>
      </c>
      <c r="K176" s="197"/>
      <c r="L176" s="202"/>
      <c r="M176" s="203"/>
      <c r="N176" s="204"/>
      <c r="O176" s="204"/>
      <c r="P176" s="205">
        <f>SUM(P177:P185)</f>
        <v>0</v>
      </c>
      <c r="Q176" s="204"/>
      <c r="R176" s="205">
        <f>SUM(R177:R185)</f>
        <v>0.0028400000000000001</v>
      </c>
      <c r="S176" s="204"/>
      <c r="T176" s="206">
        <f>SUM(T177:T185)</f>
        <v>0.0020999999999999999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7" t="s">
        <v>136</v>
      </c>
      <c r="AT176" s="208" t="s">
        <v>72</v>
      </c>
      <c r="AU176" s="208" t="s">
        <v>81</v>
      </c>
      <c r="AY176" s="207" t="s">
        <v>127</v>
      </c>
      <c r="BK176" s="209">
        <f>SUM(BK177:BK185)</f>
        <v>0</v>
      </c>
    </row>
    <row r="177" s="2" customFormat="1" ht="16.5" customHeight="1">
      <c r="A177" s="35"/>
      <c r="B177" s="36"/>
      <c r="C177" s="212" t="s">
        <v>276</v>
      </c>
      <c r="D177" s="212" t="s">
        <v>131</v>
      </c>
      <c r="E177" s="213" t="s">
        <v>277</v>
      </c>
      <c r="F177" s="214" t="s">
        <v>278</v>
      </c>
      <c r="G177" s="215" t="s">
        <v>279</v>
      </c>
      <c r="H177" s="216">
        <v>1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39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237</v>
      </c>
      <c r="AT177" s="224" t="s">
        <v>131</v>
      </c>
      <c r="AU177" s="224" t="s">
        <v>136</v>
      </c>
      <c r="AY177" s="14" t="s">
        <v>127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136</v>
      </c>
      <c r="BK177" s="225">
        <f>ROUND(I177*H177,2)</f>
        <v>0</v>
      </c>
      <c r="BL177" s="14" t="s">
        <v>237</v>
      </c>
      <c r="BM177" s="224" t="s">
        <v>280</v>
      </c>
    </row>
    <row r="178" s="2" customFormat="1" ht="16.5" customHeight="1">
      <c r="A178" s="35"/>
      <c r="B178" s="36"/>
      <c r="C178" s="212" t="s">
        <v>281</v>
      </c>
      <c r="D178" s="212" t="s">
        <v>131</v>
      </c>
      <c r="E178" s="213" t="s">
        <v>282</v>
      </c>
      <c r="F178" s="214" t="s">
        <v>283</v>
      </c>
      <c r="G178" s="215" t="s">
        <v>248</v>
      </c>
      <c r="H178" s="216">
        <v>1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39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0.0020999999999999999</v>
      </c>
      <c r="T178" s="223">
        <f>S178*H178</f>
        <v>0.0020999999999999999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237</v>
      </c>
      <c r="AT178" s="224" t="s">
        <v>131</v>
      </c>
      <c r="AU178" s="224" t="s">
        <v>136</v>
      </c>
      <c r="AY178" s="14" t="s">
        <v>127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136</v>
      </c>
      <c r="BK178" s="225">
        <f>ROUND(I178*H178,2)</f>
        <v>0</v>
      </c>
      <c r="BL178" s="14" t="s">
        <v>237</v>
      </c>
      <c r="BM178" s="224" t="s">
        <v>284</v>
      </c>
    </row>
    <row r="179" s="2" customFormat="1" ht="16.5" customHeight="1">
      <c r="A179" s="35"/>
      <c r="B179" s="36"/>
      <c r="C179" s="212" t="s">
        <v>285</v>
      </c>
      <c r="D179" s="212" t="s">
        <v>131</v>
      </c>
      <c r="E179" s="213" t="s">
        <v>286</v>
      </c>
      <c r="F179" s="214" t="s">
        <v>287</v>
      </c>
      <c r="G179" s="215" t="s">
        <v>248</v>
      </c>
      <c r="H179" s="216">
        <v>5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39</v>
      </c>
      <c r="O179" s="88"/>
      <c r="P179" s="222">
        <f>O179*H179</f>
        <v>0</v>
      </c>
      <c r="Q179" s="222">
        <v>0.00048000000000000001</v>
      </c>
      <c r="R179" s="222">
        <f>Q179*H179</f>
        <v>0.0024000000000000002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237</v>
      </c>
      <c r="AT179" s="224" t="s">
        <v>131</v>
      </c>
      <c r="AU179" s="224" t="s">
        <v>136</v>
      </c>
      <c r="AY179" s="14" t="s">
        <v>127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136</v>
      </c>
      <c r="BK179" s="225">
        <f>ROUND(I179*H179,2)</f>
        <v>0</v>
      </c>
      <c r="BL179" s="14" t="s">
        <v>237</v>
      </c>
      <c r="BM179" s="224" t="s">
        <v>288</v>
      </c>
    </row>
    <row r="180" s="2" customFormat="1" ht="16.5" customHeight="1">
      <c r="A180" s="35"/>
      <c r="B180" s="36"/>
      <c r="C180" s="212" t="s">
        <v>289</v>
      </c>
      <c r="D180" s="212" t="s">
        <v>131</v>
      </c>
      <c r="E180" s="213" t="s">
        <v>290</v>
      </c>
      <c r="F180" s="214" t="s">
        <v>291</v>
      </c>
      <c r="G180" s="215" t="s">
        <v>279</v>
      </c>
      <c r="H180" s="216">
        <v>3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39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237</v>
      </c>
      <c r="AT180" s="224" t="s">
        <v>131</v>
      </c>
      <c r="AU180" s="224" t="s">
        <v>136</v>
      </c>
      <c r="AY180" s="14" t="s">
        <v>127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136</v>
      </c>
      <c r="BK180" s="225">
        <f>ROUND(I180*H180,2)</f>
        <v>0</v>
      </c>
      <c r="BL180" s="14" t="s">
        <v>237</v>
      </c>
      <c r="BM180" s="224" t="s">
        <v>292</v>
      </c>
    </row>
    <row r="181" s="2" customFormat="1" ht="24.15" customHeight="1">
      <c r="A181" s="35"/>
      <c r="B181" s="36"/>
      <c r="C181" s="212" t="s">
        <v>293</v>
      </c>
      <c r="D181" s="212" t="s">
        <v>131</v>
      </c>
      <c r="E181" s="213" t="s">
        <v>294</v>
      </c>
      <c r="F181" s="214" t="s">
        <v>295</v>
      </c>
      <c r="G181" s="215" t="s">
        <v>279</v>
      </c>
      <c r="H181" s="216">
        <v>2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39</v>
      </c>
      <c r="O181" s="88"/>
      <c r="P181" s="222">
        <f>O181*H181</f>
        <v>0</v>
      </c>
      <c r="Q181" s="222">
        <v>0.00022000000000000001</v>
      </c>
      <c r="R181" s="222">
        <f>Q181*H181</f>
        <v>0.00044000000000000002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237</v>
      </c>
      <c r="AT181" s="224" t="s">
        <v>131</v>
      </c>
      <c r="AU181" s="224" t="s">
        <v>136</v>
      </c>
      <c r="AY181" s="14" t="s">
        <v>127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136</v>
      </c>
      <c r="BK181" s="225">
        <f>ROUND(I181*H181,2)</f>
        <v>0</v>
      </c>
      <c r="BL181" s="14" t="s">
        <v>237</v>
      </c>
      <c r="BM181" s="224" t="s">
        <v>296</v>
      </c>
    </row>
    <row r="182" s="2" customFormat="1" ht="21.75" customHeight="1">
      <c r="A182" s="35"/>
      <c r="B182" s="36"/>
      <c r="C182" s="212" t="s">
        <v>297</v>
      </c>
      <c r="D182" s="212" t="s">
        <v>131</v>
      </c>
      <c r="E182" s="213" t="s">
        <v>298</v>
      </c>
      <c r="F182" s="214" t="s">
        <v>299</v>
      </c>
      <c r="G182" s="215" t="s">
        <v>248</v>
      </c>
      <c r="H182" s="216">
        <v>5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39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237</v>
      </c>
      <c r="AT182" s="224" t="s">
        <v>131</v>
      </c>
      <c r="AU182" s="224" t="s">
        <v>136</v>
      </c>
      <c r="AY182" s="14" t="s">
        <v>127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136</v>
      </c>
      <c r="BK182" s="225">
        <f>ROUND(I182*H182,2)</f>
        <v>0</v>
      </c>
      <c r="BL182" s="14" t="s">
        <v>237</v>
      </c>
      <c r="BM182" s="224" t="s">
        <v>300</v>
      </c>
    </row>
    <row r="183" s="2" customFormat="1" ht="24.15" customHeight="1">
      <c r="A183" s="35"/>
      <c r="B183" s="36"/>
      <c r="C183" s="212" t="s">
        <v>301</v>
      </c>
      <c r="D183" s="212" t="s">
        <v>131</v>
      </c>
      <c r="E183" s="213" t="s">
        <v>302</v>
      </c>
      <c r="F183" s="214" t="s">
        <v>303</v>
      </c>
      <c r="G183" s="215" t="s">
        <v>202</v>
      </c>
      <c r="H183" s="216">
        <v>0.0030000000000000001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39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237</v>
      </c>
      <c r="AT183" s="224" t="s">
        <v>131</v>
      </c>
      <c r="AU183" s="224" t="s">
        <v>136</v>
      </c>
      <c r="AY183" s="14" t="s">
        <v>127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136</v>
      </c>
      <c r="BK183" s="225">
        <f>ROUND(I183*H183,2)</f>
        <v>0</v>
      </c>
      <c r="BL183" s="14" t="s">
        <v>237</v>
      </c>
      <c r="BM183" s="224" t="s">
        <v>304</v>
      </c>
    </row>
    <row r="184" s="2" customFormat="1" ht="24.15" customHeight="1">
      <c r="A184" s="35"/>
      <c r="B184" s="36"/>
      <c r="C184" s="212" t="s">
        <v>305</v>
      </c>
      <c r="D184" s="212" t="s">
        <v>131</v>
      </c>
      <c r="E184" s="213" t="s">
        <v>306</v>
      </c>
      <c r="F184" s="214" t="s">
        <v>307</v>
      </c>
      <c r="G184" s="215" t="s">
        <v>202</v>
      </c>
      <c r="H184" s="216">
        <v>0.0030000000000000001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39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237</v>
      </c>
      <c r="AT184" s="224" t="s">
        <v>131</v>
      </c>
      <c r="AU184" s="224" t="s">
        <v>136</v>
      </c>
      <c r="AY184" s="14" t="s">
        <v>127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136</v>
      </c>
      <c r="BK184" s="225">
        <f>ROUND(I184*H184,2)</f>
        <v>0</v>
      </c>
      <c r="BL184" s="14" t="s">
        <v>237</v>
      </c>
      <c r="BM184" s="224" t="s">
        <v>308</v>
      </c>
    </row>
    <row r="185" s="2" customFormat="1" ht="24.15" customHeight="1">
      <c r="A185" s="35"/>
      <c r="B185" s="36"/>
      <c r="C185" s="212" t="s">
        <v>309</v>
      </c>
      <c r="D185" s="212" t="s">
        <v>131</v>
      </c>
      <c r="E185" s="213" t="s">
        <v>310</v>
      </c>
      <c r="F185" s="214" t="s">
        <v>311</v>
      </c>
      <c r="G185" s="215" t="s">
        <v>202</v>
      </c>
      <c r="H185" s="216">
        <v>0.0030000000000000001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39</v>
      </c>
      <c r="O185" s="88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237</v>
      </c>
      <c r="AT185" s="224" t="s">
        <v>131</v>
      </c>
      <c r="AU185" s="224" t="s">
        <v>136</v>
      </c>
      <c r="AY185" s="14" t="s">
        <v>127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136</v>
      </c>
      <c r="BK185" s="225">
        <f>ROUND(I185*H185,2)</f>
        <v>0</v>
      </c>
      <c r="BL185" s="14" t="s">
        <v>237</v>
      </c>
      <c r="BM185" s="224" t="s">
        <v>312</v>
      </c>
    </row>
    <row r="186" s="12" customFormat="1" ht="22.8" customHeight="1">
      <c r="A186" s="12"/>
      <c r="B186" s="196"/>
      <c r="C186" s="197"/>
      <c r="D186" s="198" t="s">
        <v>72</v>
      </c>
      <c r="E186" s="210" t="s">
        <v>313</v>
      </c>
      <c r="F186" s="210" t="s">
        <v>314</v>
      </c>
      <c r="G186" s="197"/>
      <c r="H186" s="197"/>
      <c r="I186" s="200"/>
      <c r="J186" s="211">
        <f>BK186</f>
        <v>0</v>
      </c>
      <c r="K186" s="197"/>
      <c r="L186" s="202"/>
      <c r="M186" s="203"/>
      <c r="N186" s="204"/>
      <c r="O186" s="204"/>
      <c r="P186" s="205">
        <f>SUM(P187:P204)</f>
        <v>0</v>
      </c>
      <c r="Q186" s="204"/>
      <c r="R186" s="205">
        <f>SUM(R187:R204)</f>
        <v>0.011820000000000001</v>
      </c>
      <c r="S186" s="204"/>
      <c r="T186" s="206">
        <f>SUM(T187:T204)</f>
        <v>0.0030999999999999995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136</v>
      </c>
      <c r="AT186" s="208" t="s">
        <v>72</v>
      </c>
      <c r="AU186" s="208" t="s">
        <v>81</v>
      </c>
      <c r="AY186" s="207" t="s">
        <v>127</v>
      </c>
      <c r="BK186" s="209">
        <f>SUM(BK187:BK204)</f>
        <v>0</v>
      </c>
    </row>
    <row r="187" s="2" customFormat="1" ht="16.5" customHeight="1">
      <c r="A187" s="35"/>
      <c r="B187" s="36"/>
      <c r="C187" s="212" t="s">
        <v>315</v>
      </c>
      <c r="D187" s="212" t="s">
        <v>131</v>
      </c>
      <c r="E187" s="213" t="s">
        <v>316</v>
      </c>
      <c r="F187" s="214" t="s">
        <v>317</v>
      </c>
      <c r="G187" s="215" t="s">
        <v>248</v>
      </c>
      <c r="H187" s="216">
        <v>4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39</v>
      </c>
      <c r="O187" s="88"/>
      <c r="P187" s="222">
        <f>O187*H187</f>
        <v>0</v>
      </c>
      <c r="Q187" s="222">
        <v>0</v>
      </c>
      <c r="R187" s="222">
        <f>Q187*H187</f>
        <v>0</v>
      </c>
      <c r="S187" s="222">
        <v>0.00027999999999999998</v>
      </c>
      <c r="T187" s="223">
        <f>S187*H187</f>
        <v>0.0011199999999999999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237</v>
      </c>
      <c r="AT187" s="224" t="s">
        <v>131</v>
      </c>
      <c r="AU187" s="224" t="s">
        <v>136</v>
      </c>
      <c r="AY187" s="14" t="s">
        <v>127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136</v>
      </c>
      <c r="BK187" s="225">
        <f>ROUND(I187*H187,2)</f>
        <v>0</v>
      </c>
      <c r="BL187" s="14" t="s">
        <v>237</v>
      </c>
      <c r="BM187" s="224" t="s">
        <v>318</v>
      </c>
    </row>
    <row r="188" s="2" customFormat="1" ht="24.15" customHeight="1">
      <c r="A188" s="35"/>
      <c r="B188" s="36"/>
      <c r="C188" s="212" t="s">
        <v>319</v>
      </c>
      <c r="D188" s="212" t="s">
        <v>131</v>
      </c>
      <c r="E188" s="213" t="s">
        <v>320</v>
      </c>
      <c r="F188" s="214" t="s">
        <v>321</v>
      </c>
      <c r="G188" s="215" t="s">
        <v>248</v>
      </c>
      <c r="H188" s="216">
        <v>8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39</v>
      </c>
      <c r="O188" s="88"/>
      <c r="P188" s="222">
        <f>O188*H188</f>
        <v>0</v>
      </c>
      <c r="Q188" s="222">
        <v>0.00097999999999999997</v>
      </c>
      <c r="R188" s="222">
        <f>Q188*H188</f>
        <v>0.0078399999999999997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237</v>
      </c>
      <c r="AT188" s="224" t="s">
        <v>131</v>
      </c>
      <c r="AU188" s="224" t="s">
        <v>136</v>
      </c>
      <c r="AY188" s="14" t="s">
        <v>127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136</v>
      </c>
      <c r="BK188" s="225">
        <f>ROUND(I188*H188,2)</f>
        <v>0</v>
      </c>
      <c r="BL188" s="14" t="s">
        <v>237</v>
      </c>
      <c r="BM188" s="224" t="s">
        <v>322</v>
      </c>
    </row>
    <row r="189" s="2" customFormat="1" ht="24.15" customHeight="1">
      <c r="A189" s="35"/>
      <c r="B189" s="36"/>
      <c r="C189" s="212" t="s">
        <v>323</v>
      </c>
      <c r="D189" s="212" t="s">
        <v>131</v>
      </c>
      <c r="E189" s="213" t="s">
        <v>324</v>
      </c>
      <c r="F189" s="214" t="s">
        <v>325</v>
      </c>
      <c r="G189" s="215" t="s">
        <v>326</v>
      </c>
      <c r="H189" s="216">
        <v>1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39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237</v>
      </c>
      <c r="AT189" s="224" t="s">
        <v>131</v>
      </c>
      <c r="AU189" s="224" t="s">
        <v>136</v>
      </c>
      <c r="AY189" s="14" t="s">
        <v>127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136</v>
      </c>
      <c r="BK189" s="225">
        <f>ROUND(I189*H189,2)</f>
        <v>0</v>
      </c>
      <c r="BL189" s="14" t="s">
        <v>237</v>
      </c>
      <c r="BM189" s="224" t="s">
        <v>327</v>
      </c>
    </row>
    <row r="190" s="2" customFormat="1" ht="24.15" customHeight="1">
      <c r="A190" s="35"/>
      <c r="B190" s="36"/>
      <c r="C190" s="212" t="s">
        <v>328</v>
      </c>
      <c r="D190" s="212" t="s">
        <v>131</v>
      </c>
      <c r="E190" s="213" t="s">
        <v>329</v>
      </c>
      <c r="F190" s="214" t="s">
        <v>330</v>
      </c>
      <c r="G190" s="215" t="s">
        <v>326</v>
      </c>
      <c r="H190" s="216">
        <v>1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39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237</v>
      </c>
      <c r="AT190" s="224" t="s">
        <v>131</v>
      </c>
      <c r="AU190" s="224" t="s">
        <v>136</v>
      </c>
      <c r="AY190" s="14" t="s">
        <v>127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136</v>
      </c>
      <c r="BK190" s="225">
        <f>ROUND(I190*H190,2)</f>
        <v>0</v>
      </c>
      <c r="BL190" s="14" t="s">
        <v>237</v>
      </c>
      <c r="BM190" s="224" t="s">
        <v>331</v>
      </c>
    </row>
    <row r="191" s="2" customFormat="1" ht="37.8" customHeight="1">
      <c r="A191" s="35"/>
      <c r="B191" s="36"/>
      <c r="C191" s="212" t="s">
        <v>332</v>
      </c>
      <c r="D191" s="212" t="s">
        <v>131</v>
      </c>
      <c r="E191" s="213" t="s">
        <v>333</v>
      </c>
      <c r="F191" s="214" t="s">
        <v>334</v>
      </c>
      <c r="G191" s="215" t="s">
        <v>248</v>
      </c>
      <c r="H191" s="216">
        <v>8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39</v>
      </c>
      <c r="O191" s="88"/>
      <c r="P191" s="222">
        <f>O191*H191</f>
        <v>0</v>
      </c>
      <c r="Q191" s="222">
        <v>4.0000000000000003E-05</v>
      </c>
      <c r="R191" s="222">
        <f>Q191*H191</f>
        <v>0.00032000000000000003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237</v>
      </c>
      <c r="AT191" s="224" t="s">
        <v>131</v>
      </c>
      <c r="AU191" s="224" t="s">
        <v>136</v>
      </c>
      <c r="AY191" s="14" t="s">
        <v>127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136</v>
      </c>
      <c r="BK191" s="225">
        <f>ROUND(I191*H191,2)</f>
        <v>0</v>
      </c>
      <c r="BL191" s="14" t="s">
        <v>237</v>
      </c>
      <c r="BM191" s="224" t="s">
        <v>335</v>
      </c>
    </row>
    <row r="192" s="2" customFormat="1" ht="16.5" customHeight="1">
      <c r="A192" s="35"/>
      <c r="B192" s="36"/>
      <c r="C192" s="212" t="s">
        <v>336</v>
      </c>
      <c r="D192" s="212" t="s">
        <v>131</v>
      </c>
      <c r="E192" s="213" t="s">
        <v>337</v>
      </c>
      <c r="F192" s="214" t="s">
        <v>338</v>
      </c>
      <c r="G192" s="215" t="s">
        <v>248</v>
      </c>
      <c r="H192" s="216">
        <v>4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39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0.00023000000000000001</v>
      </c>
      <c r="T192" s="223">
        <f>S192*H192</f>
        <v>0.00092000000000000003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237</v>
      </c>
      <c r="AT192" s="224" t="s">
        <v>131</v>
      </c>
      <c r="AU192" s="224" t="s">
        <v>136</v>
      </c>
      <c r="AY192" s="14" t="s">
        <v>127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136</v>
      </c>
      <c r="BK192" s="225">
        <f>ROUND(I192*H192,2)</f>
        <v>0</v>
      </c>
      <c r="BL192" s="14" t="s">
        <v>237</v>
      </c>
      <c r="BM192" s="224" t="s">
        <v>339</v>
      </c>
    </row>
    <row r="193" s="2" customFormat="1" ht="16.5" customHeight="1">
      <c r="A193" s="35"/>
      <c r="B193" s="36"/>
      <c r="C193" s="212" t="s">
        <v>340</v>
      </c>
      <c r="D193" s="212" t="s">
        <v>131</v>
      </c>
      <c r="E193" s="213" t="s">
        <v>341</v>
      </c>
      <c r="F193" s="214" t="s">
        <v>342</v>
      </c>
      <c r="G193" s="215" t="s">
        <v>279</v>
      </c>
      <c r="H193" s="216">
        <v>4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39</v>
      </c>
      <c r="O193" s="88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237</v>
      </c>
      <c r="AT193" s="224" t="s">
        <v>131</v>
      </c>
      <c r="AU193" s="224" t="s">
        <v>136</v>
      </c>
      <c r="AY193" s="14" t="s">
        <v>127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136</v>
      </c>
      <c r="BK193" s="225">
        <f>ROUND(I193*H193,2)</f>
        <v>0</v>
      </c>
      <c r="BL193" s="14" t="s">
        <v>237</v>
      </c>
      <c r="BM193" s="224" t="s">
        <v>343</v>
      </c>
    </row>
    <row r="194" s="2" customFormat="1" ht="24.15" customHeight="1">
      <c r="A194" s="35"/>
      <c r="B194" s="36"/>
      <c r="C194" s="212" t="s">
        <v>344</v>
      </c>
      <c r="D194" s="212" t="s">
        <v>131</v>
      </c>
      <c r="E194" s="213" t="s">
        <v>345</v>
      </c>
      <c r="F194" s="214" t="s">
        <v>346</v>
      </c>
      <c r="G194" s="215" t="s">
        <v>279</v>
      </c>
      <c r="H194" s="216">
        <v>2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39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237</v>
      </c>
      <c r="AT194" s="224" t="s">
        <v>131</v>
      </c>
      <c r="AU194" s="224" t="s">
        <v>136</v>
      </c>
      <c r="AY194" s="14" t="s">
        <v>127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136</v>
      </c>
      <c r="BK194" s="225">
        <f>ROUND(I194*H194,2)</f>
        <v>0</v>
      </c>
      <c r="BL194" s="14" t="s">
        <v>237</v>
      </c>
      <c r="BM194" s="224" t="s">
        <v>347</v>
      </c>
    </row>
    <row r="195" s="2" customFormat="1" ht="21.75" customHeight="1">
      <c r="A195" s="35"/>
      <c r="B195" s="36"/>
      <c r="C195" s="212" t="s">
        <v>348</v>
      </c>
      <c r="D195" s="212" t="s">
        <v>131</v>
      </c>
      <c r="E195" s="213" t="s">
        <v>349</v>
      </c>
      <c r="F195" s="214" t="s">
        <v>350</v>
      </c>
      <c r="G195" s="215" t="s">
        <v>279</v>
      </c>
      <c r="H195" s="216">
        <v>4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39</v>
      </c>
      <c r="O195" s="88"/>
      <c r="P195" s="222">
        <f>O195*H195</f>
        <v>0</v>
      </c>
      <c r="Q195" s="222">
        <v>0.00017000000000000001</v>
      </c>
      <c r="R195" s="222">
        <f>Q195*H195</f>
        <v>0.00068000000000000005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237</v>
      </c>
      <c r="AT195" s="224" t="s">
        <v>131</v>
      </c>
      <c r="AU195" s="224" t="s">
        <v>136</v>
      </c>
      <c r="AY195" s="14" t="s">
        <v>127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136</v>
      </c>
      <c r="BK195" s="225">
        <f>ROUND(I195*H195,2)</f>
        <v>0</v>
      </c>
      <c r="BL195" s="14" t="s">
        <v>237</v>
      </c>
      <c r="BM195" s="224" t="s">
        <v>351</v>
      </c>
    </row>
    <row r="196" s="2" customFormat="1" ht="21.75" customHeight="1">
      <c r="A196" s="35"/>
      <c r="B196" s="36"/>
      <c r="C196" s="212" t="s">
        <v>352</v>
      </c>
      <c r="D196" s="212" t="s">
        <v>131</v>
      </c>
      <c r="E196" s="213" t="s">
        <v>353</v>
      </c>
      <c r="F196" s="214" t="s">
        <v>354</v>
      </c>
      <c r="G196" s="215" t="s">
        <v>279</v>
      </c>
      <c r="H196" s="216">
        <v>2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39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0.00052999999999999998</v>
      </c>
      <c r="T196" s="223">
        <f>S196*H196</f>
        <v>0.00106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237</v>
      </c>
      <c r="AT196" s="224" t="s">
        <v>131</v>
      </c>
      <c r="AU196" s="224" t="s">
        <v>136</v>
      </c>
      <c r="AY196" s="14" t="s">
        <v>127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136</v>
      </c>
      <c r="BK196" s="225">
        <f>ROUND(I196*H196,2)</f>
        <v>0</v>
      </c>
      <c r="BL196" s="14" t="s">
        <v>237</v>
      </c>
      <c r="BM196" s="224" t="s">
        <v>355</v>
      </c>
    </row>
    <row r="197" s="2" customFormat="1" ht="24.15" customHeight="1">
      <c r="A197" s="35"/>
      <c r="B197" s="36"/>
      <c r="C197" s="212" t="s">
        <v>356</v>
      </c>
      <c r="D197" s="212" t="s">
        <v>131</v>
      </c>
      <c r="E197" s="213" t="s">
        <v>357</v>
      </c>
      <c r="F197" s="214" t="s">
        <v>358</v>
      </c>
      <c r="G197" s="215" t="s">
        <v>279</v>
      </c>
      <c r="H197" s="216">
        <v>2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39</v>
      </c>
      <c r="O197" s="88"/>
      <c r="P197" s="222">
        <f>O197*H197</f>
        <v>0</v>
      </c>
      <c r="Q197" s="222">
        <v>0.00042000000000000002</v>
      </c>
      <c r="R197" s="222">
        <f>Q197*H197</f>
        <v>0.00084000000000000003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237</v>
      </c>
      <c r="AT197" s="224" t="s">
        <v>131</v>
      </c>
      <c r="AU197" s="224" t="s">
        <v>136</v>
      </c>
      <c r="AY197" s="14" t="s">
        <v>127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136</v>
      </c>
      <c r="BK197" s="225">
        <f>ROUND(I197*H197,2)</f>
        <v>0</v>
      </c>
      <c r="BL197" s="14" t="s">
        <v>237</v>
      </c>
      <c r="BM197" s="224" t="s">
        <v>359</v>
      </c>
    </row>
    <row r="198" s="2" customFormat="1" ht="21.75" customHeight="1">
      <c r="A198" s="35"/>
      <c r="B198" s="36"/>
      <c r="C198" s="212" t="s">
        <v>360</v>
      </c>
      <c r="D198" s="212" t="s">
        <v>131</v>
      </c>
      <c r="E198" s="213" t="s">
        <v>361</v>
      </c>
      <c r="F198" s="214" t="s">
        <v>362</v>
      </c>
      <c r="G198" s="215" t="s">
        <v>279</v>
      </c>
      <c r="H198" s="216">
        <v>2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39</v>
      </c>
      <c r="O198" s="88"/>
      <c r="P198" s="222">
        <f>O198*H198</f>
        <v>0</v>
      </c>
      <c r="Q198" s="222">
        <v>2.0000000000000002E-05</v>
      </c>
      <c r="R198" s="222">
        <f>Q198*H198</f>
        <v>4.0000000000000003E-05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237</v>
      </c>
      <c r="AT198" s="224" t="s">
        <v>131</v>
      </c>
      <c r="AU198" s="224" t="s">
        <v>136</v>
      </c>
      <c r="AY198" s="14" t="s">
        <v>127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136</v>
      </c>
      <c r="BK198" s="225">
        <f>ROUND(I198*H198,2)</f>
        <v>0</v>
      </c>
      <c r="BL198" s="14" t="s">
        <v>237</v>
      </c>
      <c r="BM198" s="224" t="s">
        <v>363</v>
      </c>
    </row>
    <row r="199" s="2" customFormat="1" ht="16.5" customHeight="1">
      <c r="A199" s="35"/>
      <c r="B199" s="36"/>
      <c r="C199" s="226" t="s">
        <v>364</v>
      </c>
      <c r="D199" s="226" t="s">
        <v>240</v>
      </c>
      <c r="E199" s="227" t="s">
        <v>365</v>
      </c>
      <c r="F199" s="228" t="s">
        <v>366</v>
      </c>
      <c r="G199" s="229" t="s">
        <v>248</v>
      </c>
      <c r="H199" s="230">
        <v>2</v>
      </c>
      <c r="I199" s="231"/>
      <c r="J199" s="232">
        <f>ROUND(I199*H199,2)</f>
        <v>0</v>
      </c>
      <c r="K199" s="233"/>
      <c r="L199" s="234"/>
      <c r="M199" s="235" t="s">
        <v>1</v>
      </c>
      <c r="N199" s="236" t="s">
        <v>39</v>
      </c>
      <c r="O199" s="88"/>
      <c r="P199" s="222">
        <f>O199*H199</f>
        <v>0</v>
      </c>
      <c r="Q199" s="222">
        <v>0.00025000000000000001</v>
      </c>
      <c r="R199" s="222">
        <f>Q199*H199</f>
        <v>0.00050000000000000001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243</v>
      </c>
      <c r="AT199" s="224" t="s">
        <v>240</v>
      </c>
      <c r="AU199" s="224" t="s">
        <v>136</v>
      </c>
      <c r="AY199" s="14" t="s">
        <v>127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136</v>
      </c>
      <c r="BK199" s="225">
        <f>ROUND(I199*H199,2)</f>
        <v>0</v>
      </c>
      <c r="BL199" s="14" t="s">
        <v>237</v>
      </c>
      <c r="BM199" s="224" t="s">
        <v>367</v>
      </c>
    </row>
    <row r="200" s="2" customFormat="1" ht="24.15" customHeight="1">
      <c r="A200" s="35"/>
      <c r="B200" s="36"/>
      <c r="C200" s="212" t="s">
        <v>368</v>
      </c>
      <c r="D200" s="212" t="s">
        <v>131</v>
      </c>
      <c r="E200" s="213" t="s">
        <v>369</v>
      </c>
      <c r="F200" s="214" t="s">
        <v>370</v>
      </c>
      <c r="G200" s="215" t="s">
        <v>248</v>
      </c>
      <c r="H200" s="216">
        <v>8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39</v>
      </c>
      <c r="O200" s="88"/>
      <c r="P200" s="222">
        <f>O200*H200</f>
        <v>0</v>
      </c>
      <c r="Q200" s="222">
        <v>0.00019000000000000001</v>
      </c>
      <c r="R200" s="222">
        <f>Q200*H200</f>
        <v>0.0015200000000000001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237</v>
      </c>
      <c r="AT200" s="224" t="s">
        <v>131</v>
      </c>
      <c r="AU200" s="224" t="s">
        <v>136</v>
      </c>
      <c r="AY200" s="14" t="s">
        <v>127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136</v>
      </c>
      <c r="BK200" s="225">
        <f>ROUND(I200*H200,2)</f>
        <v>0</v>
      </c>
      <c r="BL200" s="14" t="s">
        <v>237</v>
      </c>
      <c r="BM200" s="224" t="s">
        <v>371</v>
      </c>
    </row>
    <row r="201" s="2" customFormat="1" ht="21.75" customHeight="1">
      <c r="A201" s="35"/>
      <c r="B201" s="36"/>
      <c r="C201" s="212" t="s">
        <v>372</v>
      </c>
      <c r="D201" s="212" t="s">
        <v>131</v>
      </c>
      <c r="E201" s="213" t="s">
        <v>373</v>
      </c>
      <c r="F201" s="214" t="s">
        <v>374</v>
      </c>
      <c r="G201" s="215" t="s">
        <v>248</v>
      </c>
      <c r="H201" s="216">
        <v>8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39</v>
      </c>
      <c r="O201" s="88"/>
      <c r="P201" s="222">
        <f>O201*H201</f>
        <v>0</v>
      </c>
      <c r="Q201" s="222">
        <v>1.0000000000000001E-05</v>
      </c>
      <c r="R201" s="222">
        <f>Q201*H201</f>
        <v>8.0000000000000007E-05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237</v>
      </c>
      <c r="AT201" s="224" t="s">
        <v>131</v>
      </c>
      <c r="AU201" s="224" t="s">
        <v>136</v>
      </c>
      <c r="AY201" s="14" t="s">
        <v>127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136</v>
      </c>
      <c r="BK201" s="225">
        <f>ROUND(I201*H201,2)</f>
        <v>0</v>
      </c>
      <c r="BL201" s="14" t="s">
        <v>237</v>
      </c>
      <c r="BM201" s="224" t="s">
        <v>375</v>
      </c>
    </row>
    <row r="202" s="2" customFormat="1" ht="24.15" customHeight="1">
      <c r="A202" s="35"/>
      <c r="B202" s="36"/>
      <c r="C202" s="212" t="s">
        <v>376</v>
      </c>
      <c r="D202" s="212" t="s">
        <v>131</v>
      </c>
      <c r="E202" s="213" t="s">
        <v>377</v>
      </c>
      <c r="F202" s="214" t="s">
        <v>378</v>
      </c>
      <c r="G202" s="215" t="s">
        <v>202</v>
      </c>
      <c r="H202" s="216">
        <v>0.012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39</v>
      </c>
      <c r="O202" s="88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237</v>
      </c>
      <c r="AT202" s="224" t="s">
        <v>131</v>
      </c>
      <c r="AU202" s="224" t="s">
        <v>136</v>
      </c>
      <c r="AY202" s="14" t="s">
        <v>127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136</v>
      </c>
      <c r="BK202" s="225">
        <f>ROUND(I202*H202,2)</f>
        <v>0</v>
      </c>
      <c r="BL202" s="14" t="s">
        <v>237</v>
      </c>
      <c r="BM202" s="224" t="s">
        <v>379</v>
      </c>
    </row>
    <row r="203" s="2" customFormat="1" ht="24.15" customHeight="1">
      <c r="A203" s="35"/>
      <c r="B203" s="36"/>
      <c r="C203" s="212" t="s">
        <v>380</v>
      </c>
      <c r="D203" s="212" t="s">
        <v>131</v>
      </c>
      <c r="E203" s="213" t="s">
        <v>381</v>
      </c>
      <c r="F203" s="214" t="s">
        <v>382</v>
      </c>
      <c r="G203" s="215" t="s">
        <v>202</v>
      </c>
      <c r="H203" s="216">
        <v>0.012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39</v>
      </c>
      <c r="O203" s="88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237</v>
      </c>
      <c r="AT203" s="224" t="s">
        <v>131</v>
      </c>
      <c r="AU203" s="224" t="s">
        <v>136</v>
      </c>
      <c r="AY203" s="14" t="s">
        <v>127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136</v>
      </c>
      <c r="BK203" s="225">
        <f>ROUND(I203*H203,2)</f>
        <v>0</v>
      </c>
      <c r="BL203" s="14" t="s">
        <v>237</v>
      </c>
      <c r="BM203" s="224" t="s">
        <v>383</v>
      </c>
    </row>
    <row r="204" s="2" customFormat="1" ht="24.15" customHeight="1">
      <c r="A204" s="35"/>
      <c r="B204" s="36"/>
      <c r="C204" s="212" t="s">
        <v>384</v>
      </c>
      <c r="D204" s="212" t="s">
        <v>131</v>
      </c>
      <c r="E204" s="213" t="s">
        <v>385</v>
      </c>
      <c r="F204" s="214" t="s">
        <v>386</v>
      </c>
      <c r="G204" s="215" t="s">
        <v>202</v>
      </c>
      <c r="H204" s="216">
        <v>0.012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39</v>
      </c>
      <c r="O204" s="88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237</v>
      </c>
      <c r="AT204" s="224" t="s">
        <v>131</v>
      </c>
      <c r="AU204" s="224" t="s">
        <v>136</v>
      </c>
      <c r="AY204" s="14" t="s">
        <v>127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136</v>
      </c>
      <c r="BK204" s="225">
        <f>ROUND(I204*H204,2)</f>
        <v>0</v>
      </c>
      <c r="BL204" s="14" t="s">
        <v>237</v>
      </c>
      <c r="BM204" s="224" t="s">
        <v>387</v>
      </c>
    </row>
    <row r="205" s="12" customFormat="1" ht="22.8" customHeight="1">
      <c r="A205" s="12"/>
      <c r="B205" s="196"/>
      <c r="C205" s="197"/>
      <c r="D205" s="198" t="s">
        <v>72</v>
      </c>
      <c r="E205" s="210" t="s">
        <v>388</v>
      </c>
      <c r="F205" s="210" t="s">
        <v>389</v>
      </c>
      <c r="G205" s="197"/>
      <c r="H205" s="197"/>
      <c r="I205" s="200"/>
      <c r="J205" s="211">
        <f>BK205</f>
        <v>0</v>
      </c>
      <c r="K205" s="197"/>
      <c r="L205" s="202"/>
      <c r="M205" s="203"/>
      <c r="N205" s="204"/>
      <c r="O205" s="204"/>
      <c r="P205" s="205">
        <f>SUM(P206:P214)</f>
        <v>0</v>
      </c>
      <c r="Q205" s="204"/>
      <c r="R205" s="205">
        <f>SUM(R206:R214)</f>
        <v>0.0042500000000000003</v>
      </c>
      <c r="S205" s="204"/>
      <c r="T205" s="206">
        <f>SUM(T206:T214)</f>
        <v>0.0032699999999999995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7" t="s">
        <v>136</v>
      </c>
      <c r="AT205" s="208" t="s">
        <v>72</v>
      </c>
      <c r="AU205" s="208" t="s">
        <v>81</v>
      </c>
      <c r="AY205" s="207" t="s">
        <v>127</v>
      </c>
      <c r="BK205" s="209">
        <f>SUM(BK206:BK214)</f>
        <v>0</v>
      </c>
    </row>
    <row r="206" s="2" customFormat="1" ht="16.5" customHeight="1">
      <c r="A206" s="35"/>
      <c r="B206" s="36"/>
      <c r="C206" s="212" t="s">
        <v>390</v>
      </c>
      <c r="D206" s="212" t="s">
        <v>131</v>
      </c>
      <c r="E206" s="213" t="s">
        <v>391</v>
      </c>
      <c r="F206" s="214" t="s">
        <v>392</v>
      </c>
      <c r="G206" s="215" t="s">
        <v>279</v>
      </c>
      <c r="H206" s="216">
        <v>1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39</v>
      </c>
      <c r="O206" s="88"/>
      <c r="P206" s="222">
        <f>O206*H206</f>
        <v>0</v>
      </c>
      <c r="Q206" s="222">
        <v>0</v>
      </c>
      <c r="R206" s="222">
        <f>Q206*H206</f>
        <v>0</v>
      </c>
      <c r="S206" s="222">
        <v>0.00048999999999999998</v>
      </c>
      <c r="T206" s="223">
        <f>S206*H206</f>
        <v>0.00048999999999999998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237</v>
      </c>
      <c r="AT206" s="224" t="s">
        <v>131</v>
      </c>
      <c r="AU206" s="224" t="s">
        <v>136</v>
      </c>
      <c r="AY206" s="14" t="s">
        <v>127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136</v>
      </c>
      <c r="BK206" s="225">
        <f>ROUND(I206*H206,2)</f>
        <v>0</v>
      </c>
      <c r="BL206" s="14" t="s">
        <v>237</v>
      </c>
      <c r="BM206" s="224" t="s">
        <v>393</v>
      </c>
    </row>
    <row r="207" s="2" customFormat="1" ht="16.5" customHeight="1">
      <c r="A207" s="35"/>
      <c r="B207" s="36"/>
      <c r="C207" s="212" t="s">
        <v>394</v>
      </c>
      <c r="D207" s="212" t="s">
        <v>131</v>
      </c>
      <c r="E207" s="213" t="s">
        <v>395</v>
      </c>
      <c r="F207" s="214" t="s">
        <v>396</v>
      </c>
      <c r="G207" s="215" t="s">
        <v>279</v>
      </c>
      <c r="H207" s="216">
        <v>2</v>
      </c>
      <c r="I207" s="217"/>
      <c r="J207" s="218">
        <f>ROUND(I207*H207,2)</f>
        <v>0</v>
      </c>
      <c r="K207" s="219"/>
      <c r="L207" s="41"/>
      <c r="M207" s="220" t="s">
        <v>1</v>
      </c>
      <c r="N207" s="221" t="s">
        <v>39</v>
      </c>
      <c r="O207" s="88"/>
      <c r="P207" s="222">
        <f>O207*H207</f>
        <v>0</v>
      </c>
      <c r="Q207" s="222">
        <v>0.00109</v>
      </c>
      <c r="R207" s="222">
        <f>Q207*H207</f>
        <v>0.0021800000000000001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237</v>
      </c>
      <c r="AT207" s="224" t="s">
        <v>131</v>
      </c>
      <c r="AU207" s="224" t="s">
        <v>136</v>
      </c>
      <c r="AY207" s="14" t="s">
        <v>127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136</v>
      </c>
      <c r="BK207" s="225">
        <f>ROUND(I207*H207,2)</f>
        <v>0</v>
      </c>
      <c r="BL207" s="14" t="s">
        <v>237</v>
      </c>
      <c r="BM207" s="224" t="s">
        <v>397</v>
      </c>
    </row>
    <row r="208" s="2" customFormat="1" ht="16.5" customHeight="1">
      <c r="A208" s="35"/>
      <c r="B208" s="36"/>
      <c r="C208" s="212" t="s">
        <v>398</v>
      </c>
      <c r="D208" s="212" t="s">
        <v>131</v>
      </c>
      <c r="E208" s="213" t="s">
        <v>399</v>
      </c>
      <c r="F208" s="214" t="s">
        <v>400</v>
      </c>
      <c r="G208" s="215" t="s">
        <v>326</v>
      </c>
      <c r="H208" s="216">
        <v>1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39</v>
      </c>
      <c r="O208" s="88"/>
      <c r="P208" s="222">
        <f>O208*H208</f>
        <v>0</v>
      </c>
      <c r="Q208" s="222">
        <v>0</v>
      </c>
      <c r="R208" s="222">
        <f>Q208*H208</f>
        <v>0</v>
      </c>
      <c r="S208" s="222">
        <v>0.00156</v>
      </c>
      <c r="T208" s="223">
        <f>S208*H208</f>
        <v>0.00156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237</v>
      </c>
      <c r="AT208" s="224" t="s">
        <v>131</v>
      </c>
      <c r="AU208" s="224" t="s">
        <v>136</v>
      </c>
      <c r="AY208" s="14" t="s">
        <v>127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136</v>
      </c>
      <c r="BK208" s="225">
        <f>ROUND(I208*H208,2)</f>
        <v>0</v>
      </c>
      <c r="BL208" s="14" t="s">
        <v>237</v>
      </c>
      <c r="BM208" s="224" t="s">
        <v>401</v>
      </c>
    </row>
    <row r="209" s="2" customFormat="1" ht="24.15" customHeight="1">
      <c r="A209" s="35"/>
      <c r="B209" s="36"/>
      <c r="C209" s="212" t="s">
        <v>402</v>
      </c>
      <c r="D209" s="212" t="s">
        <v>131</v>
      </c>
      <c r="E209" s="213" t="s">
        <v>403</v>
      </c>
      <c r="F209" s="214" t="s">
        <v>404</v>
      </c>
      <c r="G209" s="215" t="s">
        <v>326</v>
      </c>
      <c r="H209" s="216">
        <v>1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39</v>
      </c>
      <c r="O209" s="88"/>
      <c r="P209" s="222">
        <f>O209*H209</f>
        <v>0</v>
      </c>
      <c r="Q209" s="222">
        <v>0.0018</v>
      </c>
      <c r="R209" s="222">
        <f>Q209*H209</f>
        <v>0.0018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237</v>
      </c>
      <c r="AT209" s="224" t="s">
        <v>131</v>
      </c>
      <c r="AU209" s="224" t="s">
        <v>136</v>
      </c>
      <c r="AY209" s="14" t="s">
        <v>127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136</v>
      </c>
      <c r="BK209" s="225">
        <f>ROUND(I209*H209,2)</f>
        <v>0</v>
      </c>
      <c r="BL209" s="14" t="s">
        <v>237</v>
      </c>
      <c r="BM209" s="224" t="s">
        <v>405</v>
      </c>
    </row>
    <row r="210" s="2" customFormat="1" ht="16.5" customHeight="1">
      <c r="A210" s="35"/>
      <c r="B210" s="36"/>
      <c r="C210" s="212" t="s">
        <v>406</v>
      </c>
      <c r="D210" s="212" t="s">
        <v>131</v>
      </c>
      <c r="E210" s="213" t="s">
        <v>407</v>
      </c>
      <c r="F210" s="214" t="s">
        <v>408</v>
      </c>
      <c r="G210" s="215" t="s">
        <v>279</v>
      </c>
      <c r="H210" s="216">
        <v>1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39</v>
      </c>
      <c r="O210" s="88"/>
      <c r="P210" s="222">
        <f>O210*H210</f>
        <v>0</v>
      </c>
      <c r="Q210" s="222">
        <v>0</v>
      </c>
      <c r="R210" s="222">
        <f>Q210*H210</f>
        <v>0</v>
      </c>
      <c r="S210" s="222">
        <v>0.00122</v>
      </c>
      <c r="T210" s="223">
        <f>S210*H210</f>
        <v>0.00122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237</v>
      </c>
      <c r="AT210" s="224" t="s">
        <v>131</v>
      </c>
      <c r="AU210" s="224" t="s">
        <v>136</v>
      </c>
      <c r="AY210" s="14" t="s">
        <v>127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136</v>
      </c>
      <c r="BK210" s="225">
        <f>ROUND(I210*H210,2)</f>
        <v>0</v>
      </c>
      <c r="BL210" s="14" t="s">
        <v>237</v>
      </c>
      <c r="BM210" s="224" t="s">
        <v>409</v>
      </c>
    </row>
    <row r="211" s="2" customFormat="1" ht="24.15" customHeight="1">
      <c r="A211" s="35"/>
      <c r="B211" s="36"/>
      <c r="C211" s="212" t="s">
        <v>410</v>
      </c>
      <c r="D211" s="212" t="s">
        <v>131</v>
      </c>
      <c r="E211" s="213" t="s">
        <v>411</v>
      </c>
      <c r="F211" s="214" t="s">
        <v>412</v>
      </c>
      <c r="G211" s="215" t="s">
        <v>279</v>
      </c>
      <c r="H211" s="216">
        <v>1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39</v>
      </c>
      <c r="O211" s="88"/>
      <c r="P211" s="222">
        <f>O211*H211</f>
        <v>0</v>
      </c>
      <c r="Q211" s="222">
        <v>0.00027</v>
      </c>
      <c r="R211" s="222">
        <f>Q211*H211</f>
        <v>0.00027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237</v>
      </c>
      <c r="AT211" s="224" t="s">
        <v>131</v>
      </c>
      <c r="AU211" s="224" t="s">
        <v>136</v>
      </c>
      <c r="AY211" s="14" t="s">
        <v>127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136</v>
      </c>
      <c r="BK211" s="225">
        <f>ROUND(I211*H211,2)</f>
        <v>0</v>
      </c>
      <c r="BL211" s="14" t="s">
        <v>237</v>
      </c>
      <c r="BM211" s="224" t="s">
        <v>413</v>
      </c>
    </row>
    <row r="212" s="2" customFormat="1" ht="24.15" customHeight="1">
      <c r="A212" s="35"/>
      <c r="B212" s="36"/>
      <c r="C212" s="212" t="s">
        <v>414</v>
      </c>
      <c r="D212" s="212" t="s">
        <v>131</v>
      </c>
      <c r="E212" s="213" t="s">
        <v>415</v>
      </c>
      <c r="F212" s="214" t="s">
        <v>416</v>
      </c>
      <c r="G212" s="215" t="s">
        <v>202</v>
      </c>
      <c r="H212" s="216">
        <v>0.0040000000000000001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39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237</v>
      </c>
      <c r="AT212" s="224" t="s">
        <v>131</v>
      </c>
      <c r="AU212" s="224" t="s">
        <v>136</v>
      </c>
      <c r="AY212" s="14" t="s">
        <v>127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136</v>
      </c>
      <c r="BK212" s="225">
        <f>ROUND(I212*H212,2)</f>
        <v>0</v>
      </c>
      <c r="BL212" s="14" t="s">
        <v>237</v>
      </c>
      <c r="BM212" s="224" t="s">
        <v>417</v>
      </c>
    </row>
    <row r="213" s="2" customFormat="1" ht="24.15" customHeight="1">
      <c r="A213" s="35"/>
      <c r="B213" s="36"/>
      <c r="C213" s="212" t="s">
        <v>418</v>
      </c>
      <c r="D213" s="212" t="s">
        <v>131</v>
      </c>
      <c r="E213" s="213" t="s">
        <v>419</v>
      </c>
      <c r="F213" s="214" t="s">
        <v>420</v>
      </c>
      <c r="G213" s="215" t="s">
        <v>202</v>
      </c>
      <c r="H213" s="216">
        <v>0.0040000000000000001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39</v>
      </c>
      <c r="O213" s="88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237</v>
      </c>
      <c r="AT213" s="224" t="s">
        <v>131</v>
      </c>
      <c r="AU213" s="224" t="s">
        <v>136</v>
      </c>
      <c r="AY213" s="14" t="s">
        <v>127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136</v>
      </c>
      <c r="BK213" s="225">
        <f>ROUND(I213*H213,2)</f>
        <v>0</v>
      </c>
      <c r="BL213" s="14" t="s">
        <v>237</v>
      </c>
      <c r="BM213" s="224" t="s">
        <v>421</v>
      </c>
    </row>
    <row r="214" s="2" customFormat="1" ht="24.15" customHeight="1">
      <c r="A214" s="35"/>
      <c r="B214" s="36"/>
      <c r="C214" s="212" t="s">
        <v>422</v>
      </c>
      <c r="D214" s="212" t="s">
        <v>131</v>
      </c>
      <c r="E214" s="213" t="s">
        <v>423</v>
      </c>
      <c r="F214" s="214" t="s">
        <v>424</v>
      </c>
      <c r="G214" s="215" t="s">
        <v>202</v>
      </c>
      <c r="H214" s="216">
        <v>0.0040000000000000001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39</v>
      </c>
      <c r="O214" s="88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237</v>
      </c>
      <c r="AT214" s="224" t="s">
        <v>131</v>
      </c>
      <c r="AU214" s="224" t="s">
        <v>136</v>
      </c>
      <c r="AY214" s="14" t="s">
        <v>127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136</v>
      </c>
      <c r="BK214" s="225">
        <f>ROUND(I214*H214,2)</f>
        <v>0</v>
      </c>
      <c r="BL214" s="14" t="s">
        <v>237</v>
      </c>
      <c r="BM214" s="224" t="s">
        <v>425</v>
      </c>
    </row>
    <row r="215" s="12" customFormat="1" ht="22.8" customHeight="1">
      <c r="A215" s="12"/>
      <c r="B215" s="196"/>
      <c r="C215" s="197"/>
      <c r="D215" s="198" t="s">
        <v>72</v>
      </c>
      <c r="E215" s="210" t="s">
        <v>426</v>
      </c>
      <c r="F215" s="210" t="s">
        <v>427</v>
      </c>
      <c r="G215" s="197"/>
      <c r="H215" s="197"/>
      <c r="I215" s="200"/>
      <c r="J215" s="211">
        <f>BK215</f>
        <v>0</v>
      </c>
      <c r="K215" s="197"/>
      <c r="L215" s="202"/>
      <c r="M215" s="203"/>
      <c r="N215" s="204"/>
      <c r="O215" s="204"/>
      <c r="P215" s="205">
        <f>SUM(P216:P234)</f>
        <v>0</v>
      </c>
      <c r="Q215" s="204"/>
      <c r="R215" s="205">
        <f>SUM(R216:R234)</f>
        <v>0.0065320000000000013</v>
      </c>
      <c r="S215" s="204"/>
      <c r="T215" s="206">
        <f>SUM(T216:T234)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7" t="s">
        <v>136</v>
      </c>
      <c r="AT215" s="208" t="s">
        <v>72</v>
      </c>
      <c r="AU215" s="208" t="s">
        <v>81</v>
      </c>
      <c r="AY215" s="207" t="s">
        <v>127</v>
      </c>
      <c r="BK215" s="209">
        <f>SUM(BK216:BK234)</f>
        <v>0</v>
      </c>
    </row>
    <row r="216" s="2" customFormat="1" ht="24.15" customHeight="1">
      <c r="A216" s="35"/>
      <c r="B216" s="36"/>
      <c r="C216" s="212" t="s">
        <v>428</v>
      </c>
      <c r="D216" s="212" t="s">
        <v>131</v>
      </c>
      <c r="E216" s="213" t="s">
        <v>429</v>
      </c>
      <c r="F216" s="214" t="s">
        <v>430</v>
      </c>
      <c r="G216" s="215" t="s">
        <v>431</v>
      </c>
      <c r="H216" s="216">
        <v>1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39</v>
      </c>
      <c r="O216" s="88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237</v>
      </c>
      <c r="AT216" s="224" t="s">
        <v>131</v>
      </c>
      <c r="AU216" s="224" t="s">
        <v>136</v>
      </c>
      <c r="AY216" s="14" t="s">
        <v>127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136</v>
      </c>
      <c r="BK216" s="225">
        <f>ROUND(I216*H216,2)</f>
        <v>0</v>
      </c>
      <c r="BL216" s="14" t="s">
        <v>237</v>
      </c>
      <c r="BM216" s="224" t="s">
        <v>432</v>
      </c>
    </row>
    <row r="217" s="2" customFormat="1" ht="21.75" customHeight="1">
      <c r="A217" s="35"/>
      <c r="B217" s="36"/>
      <c r="C217" s="212" t="s">
        <v>433</v>
      </c>
      <c r="D217" s="212" t="s">
        <v>131</v>
      </c>
      <c r="E217" s="213" t="s">
        <v>434</v>
      </c>
      <c r="F217" s="214" t="s">
        <v>435</v>
      </c>
      <c r="G217" s="215" t="s">
        <v>279</v>
      </c>
      <c r="H217" s="216">
        <v>6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39</v>
      </c>
      <c r="O217" s="88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237</v>
      </c>
      <c r="AT217" s="224" t="s">
        <v>131</v>
      </c>
      <c r="AU217" s="224" t="s">
        <v>136</v>
      </c>
      <c r="AY217" s="14" t="s">
        <v>127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136</v>
      </c>
      <c r="BK217" s="225">
        <f>ROUND(I217*H217,2)</f>
        <v>0</v>
      </c>
      <c r="BL217" s="14" t="s">
        <v>237</v>
      </c>
      <c r="BM217" s="224" t="s">
        <v>436</v>
      </c>
    </row>
    <row r="218" s="2" customFormat="1" ht="16.5" customHeight="1">
      <c r="A218" s="35"/>
      <c r="B218" s="36"/>
      <c r="C218" s="226" t="s">
        <v>437</v>
      </c>
      <c r="D218" s="226" t="s">
        <v>240</v>
      </c>
      <c r="E218" s="227" t="s">
        <v>438</v>
      </c>
      <c r="F218" s="228" t="s">
        <v>439</v>
      </c>
      <c r="G218" s="229" t="s">
        <v>279</v>
      </c>
      <c r="H218" s="230">
        <v>6</v>
      </c>
      <c r="I218" s="231"/>
      <c r="J218" s="232">
        <f>ROUND(I218*H218,2)</f>
        <v>0</v>
      </c>
      <c r="K218" s="233"/>
      <c r="L218" s="234"/>
      <c r="M218" s="235" t="s">
        <v>1</v>
      </c>
      <c r="N218" s="236" t="s">
        <v>39</v>
      </c>
      <c r="O218" s="88"/>
      <c r="P218" s="222">
        <f>O218*H218</f>
        <v>0</v>
      </c>
      <c r="Q218" s="222">
        <v>2.0000000000000002E-05</v>
      </c>
      <c r="R218" s="222">
        <f>Q218*H218</f>
        <v>0.00012000000000000002</v>
      </c>
      <c r="S218" s="222">
        <v>0</v>
      </c>
      <c r="T218" s="22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243</v>
      </c>
      <c r="AT218" s="224" t="s">
        <v>240</v>
      </c>
      <c r="AU218" s="224" t="s">
        <v>136</v>
      </c>
      <c r="AY218" s="14" t="s">
        <v>127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136</v>
      </c>
      <c r="BK218" s="225">
        <f>ROUND(I218*H218,2)</f>
        <v>0</v>
      </c>
      <c r="BL218" s="14" t="s">
        <v>237</v>
      </c>
      <c r="BM218" s="224" t="s">
        <v>440</v>
      </c>
    </row>
    <row r="219" s="2" customFormat="1" ht="24.15" customHeight="1">
      <c r="A219" s="35"/>
      <c r="B219" s="36"/>
      <c r="C219" s="212" t="s">
        <v>441</v>
      </c>
      <c r="D219" s="212" t="s">
        <v>131</v>
      </c>
      <c r="E219" s="213" t="s">
        <v>442</v>
      </c>
      <c r="F219" s="214" t="s">
        <v>443</v>
      </c>
      <c r="G219" s="215" t="s">
        <v>248</v>
      </c>
      <c r="H219" s="216">
        <v>36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39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237</v>
      </c>
      <c r="AT219" s="224" t="s">
        <v>131</v>
      </c>
      <c r="AU219" s="224" t="s">
        <v>136</v>
      </c>
      <c r="AY219" s="14" t="s">
        <v>127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136</v>
      </c>
      <c r="BK219" s="225">
        <f>ROUND(I219*H219,2)</f>
        <v>0</v>
      </c>
      <c r="BL219" s="14" t="s">
        <v>237</v>
      </c>
      <c r="BM219" s="224" t="s">
        <v>444</v>
      </c>
    </row>
    <row r="220" s="2" customFormat="1" ht="24.15" customHeight="1">
      <c r="A220" s="35"/>
      <c r="B220" s="36"/>
      <c r="C220" s="226" t="s">
        <v>445</v>
      </c>
      <c r="D220" s="226" t="s">
        <v>240</v>
      </c>
      <c r="E220" s="227" t="s">
        <v>446</v>
      </c>
      <c r="F220" s="228" t="s">
        <v>447</v>
      </c>
      <c r="G220" s="229" t="s">
        <v>248</v>
      </c>
      <c r="H220" s="230">
        <v>43.200000000000003</v>
      </c>
      <c r="I220" s="231"/>
      <c r="J220" s="232">
        <f>ROUND(I220*H220,2)</f>
        <v>0</v>
      </c>
      <c r="K220" s="233"/>
      <c r="L220" s="234"/>
      <c r="M220" s="235" t="s">
        <v>1</v>
      </c>
      <c r="N220" s="236" t="s">
        <v>39</v>
      </c>
      <c r="O220" s="88"/>
      <c r="P220" s="222">
        <f>O220*H220</f>
        <v>0</v>
      </c>
      <c r="Q220" s="222">
        <v>0.00011</v>
      </c>
      <c r="R220" s="222">
        <f>Q220*H220</f>
        <v>0.0047520000000000001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243</v>
      </c>
      <c r="AT220" s="224" t="s">
        <v>240</v>
      </c>
      <c r="AU220" s="224" t="s">
        <v>136</v>
      </c>
      <c r="AY220" s="14" t="s">
        <v>127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136</v>
      </c>
      <c r="BK220" s="225">
        <f>ROUND(I220*H220,2)</f>
        <v>0</v>
      </c>
      <c r="BL220" s="14" t="s">
        <v>237</v>
      </c>
      <c r="BM220" s="224" t="s">
        <v>448</v>
      </c>
    </row>
    <row r="221" s="2" customFormat="1" ht="24.15" customHeight="1">
      <c r="A221" s="35"/>
      <c r="B221" s="36"/>
      <c r="C221" s="212" t="s">
        <v>449</v>
      </c>
      <c r="D221" s="212" t="s">
        <v>131</v>
      </c>
      <c r="E221" s="213" t="s">
        <v>450</v>
      </c>
      <c r="F221" s="214" t="s">
        <v>451</v>
      </c>
      <c r="G221" s="215" t="s">
        <v>279</v>
      </c>
      <c r="H221" s="216">
        <v>1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39</v>
      </c>
      <c r="O221" s="88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237</v>
      </c>
      <c r="AT221" s="224" t="s">
        <v>131</v>
      </c>
      <c r="AU221" s="224" t="s">
        <v>136</v>
      </c>
      <c r="AY221" s="14" t="s">
        <v>127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136</v>
      </c>
      <c r="BK221" s="225">
        <f>ROUND(I221*H221,2)</f>
        <v>0</v>
      </c>
      <c r="BL221" s="14" t="s">
        <v>237</v>
      </c>
      <c r="BM221" s="224" t="s">
        <v>452</v>
      </c>
    </row>
    <row r="222" s="2" customFormat="1" ht="16.5" customHeight="1">
      <c r="A222" s="35"/>
      <c r="B222" s="36"/>
      <c r="C222" s="226" t="s">
        <v>453</v>
      </c>
      <c r="D222" s="226" t="s">
        <v>240</v>
      </c>
      <c r="E222" s="227" t="s">
        <v>454</v>
      </c>
      <c r="F222" s="228" t="s">
        <v>455</v>
      </c>
      <c r="G222" s="229" t="s">
        <v>279</v>
      </c>
      <c r="H222" s="230">
        <v>1</v>
      </c>
      <c r="I222" s="231"/>
      <c r="J222" s="232">
        <f>ROUND(I222*H222,2)</f>
        <v>0</v>
      </c>
      <c r="K222" s="233"/>
      <c r="L222" s="234"/>
      <c r="M222" s="235" t="s">
        <v>1</v>
      </c>
      <c r="N222" s="236" t="s">
        <v>39</v>
      </c>
      <c r="O222" s="88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243</v>
      </c>
      <c r="AT222" s="224" t="s">
        <v>240</v>
      </c>
      <c r="AU222" s="224" t="s">
        <v>136</v>
      </c>
      <c r="AY222" s="14" t="s">
        <v>127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136</v>
      </c>
      <c r="BK222" s="225">
        <f>ROUND(I222*H222,2)</f>
        <v>0</v>
      </c>
      <c r="BL222" s="14" t="s">
        <v>237</v>
      </c>
      <c r="BM222" s="224" t="s">
        <v>456</v>
      </c>
    </row>
    <row r="223" s="2" customFormat="1" ht="24.15" customHeight="1">
      <c r="A223" s="35"/>
      <c r="B223" s="36"/>
      <c r="C223" s="212" t="s">
        <v>457</v>
      </c>
      <c r="D223" s="212" t="s">
        <v>131</v>
      </c>
      <c r="E223" s="213" t="s">
        <v>458</v>
      </c>
      <c r="F223" s="214" t="s">
        <v>459</v>
      </c>
      <c r="G223" s="215" t="s">
        <v>279</v>
      </c>
      <c r="H223" s="216">
        <v>4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39</v>
      </c>
      <c r="O223" s="88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237</v>
      </c>
      <c r="AT223" s="224" t="s">
        <v>131</v>
      </c>
      <c r="AU223" s="224" t="s">
        <v>136</v>
      </c>
      <c r="AY223" s="14" t="s">
        <v>127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136</v>
      </c>
      <c r="BK223" s="225">
        <f>ROUND(I223*H223,2)</f>
        <v>0</v>
      </c>
      <c r="BL223" s="14" t="s">
        <v>237</v>
      </c>
      <c r="BM223" s="224" t="s">
        <v>460</v>
      </c>
    </row>
    <row r="224" s="2" customFormat="1" ht="24.15" customHeight="1">
      <c r="A224" s="35"/>
      <c r="B224" s="36"/>
      <c r="C224" s="226" t="s">
        <v>461</v>
      </c>
      <c r="D224" s="226" t="s">
        <v>240</v>
      </c>
      <c r="E224" s="227" t="s">
        <v>462</v>
      </c>
      <c r="F224" s="228" t="s">
        <v>463</v>
      </c>
      <c r="G224" s="229" t="s">
        <v>279</v>
      </c>
      <c r="H224" s="230">
        <v>2</v>
      </c>
      <c r="I224" s="231"/>
      <c r="J224" s="232">
        <f>ROUND(I224*H224,2)</f>
        <v>0</v>
      </c>
      <c r="K224" s="233"/>
      <c r="L224" s="234"/>
      <c r="M224" s="235" t="s">
        <v>1</v>
      </c>
      <c r="N224" s="236" t="s">
        <v>39</v>
      </c>
      <c r="O224" s="88"/>
      <c r="P224" s="222">
        <f>O224*H224</f>
        <v>0</v>
      </c>
      <c r="Q224" s="222">
        <v>6.9999999999999994E-05</v>
      </c>
      <c r="R224" s="222">
        <f>Q224*H224</f>
        <v>0.00013999999999999999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243</v>
      </c>
      <c r="AT224" s="224" t="s">
        <v>240</v>
      </c>
      <c r="AU224" s="224" t="s">
        <v>136</v>
      </c>
      <c r="AY224" s="14" t="s">
        <v>127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136</v>
      </c>
      <c r="BK224" s="225">
        <f>ROUND(I224*H224,2)</f>
        <v>0</v>
      </c>
      <c r="BL224" s="14" t="s">
        <v>237</v>
      </c>
      <c r="BM224" s="224" t="s">
        <v>464</v>
      </c>
    </row>
    <row r="225" s="2" customFormat="1" ht="24.15" customHeight="1">
      <c r="A225" s="35"/>
      <c r="B225" s="36"/>
      <c r="C225" s="226" t="s">
        <v>465</v>
      </c>
      <c r="D225" s="226" t="s">
        <v>240</v>
      </c>
      <c r="E225" s="227" t="s">
        <v>466</v>
      </c>
      <c r="F225" s="228" t="s">
        <v>467</v>
      </c>
      <c r="G225" s="229" t="s">
        <v>279</v>
      </c>
      <c r="H225" s="230">
        <v>2</v>
      </c>
      <c r="I225" s="231"/>
      <c r="J225" s="232">
        <f>ROUND(I225*H225,2)</f>
        <v>0</v>
      </c>
      <c r="K225" s="233"/>
      <c r="L225" s="234"/>
      <c r="M225" s="235" t="s">
        <v>1</v>
      </c>
      <c r="N225" s="236" t="s">
        <v>39</v>
      </c>
      <c r="O225" s="88"/>
      <c r="P225" s="222">
        <f>O225*H225</f>
        <v>0</v>
      </c>
      <c r="Q225" s="222">
        <v>6.0000000000000002E-05</v>
      </c>
      <c r="R225" s="222">
        <f>Q225*H225</f>
        <v>0.00012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243</v>
      </c>
      <c r="AT225" s="224" t="s">
        <v>240</v>
      </c>
      <c r="AU225" s="224" t="s">
        <v>136</v>
      </c>
      <c r="AY225" s="14" t="s">
        <v>127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136</v>
      </c>
      <c r="BK225" s="225">
        <f>ROUND(I225*H225,2)</f>
        <v>0</v>
      </c>
      <c r="BL225" s="14" t="s">
        <v>237</v>
      </c>
      <c r="BM225" s="224" t="s">
        <v>468</v>
      </c>
    </row>
    <row r="226" s="2" customFormat="1" ht="24.15" customHeight="1">
      <c r="A226" s="35"/>
      <c r="B226" s="36"/>
      <c r="C226" s="226" t="s">
        <v>469</v>
      </c>
      <c r="D226" s="226" t="s">
        <v>240</v>
      </c>
      <c r="E226" s="227" t="s">
        <v>470</v>
      </c>
      <c r="F226" s="228" t="s">
        <v>471</v>
      </c>
      <c r="G226" s="229" t="s">
        <v>279</v>
      </c>
      <c r="H226" s="230">
        <v>2</v>
      </c>
      <c r="I226" s="231"/>
      <c r="J226" s="232">
        <f>ROUND(I226*H226,2)</f>
        <v>0</v>
      </c>
      <c r="K226" s="233"/>
      <c r="L226" s="234"/>
      <c r="M226" s="235" t="s">
        <v>1</v>
      </c>
      <c r="N226" s="236" t="s">
        <v>39</v>
      </c>
      <c r="O226" s="88"/>
      <c r="P226" s="222">
        <f>O226*H226</f>
        <v>0</v>
      </c>
      <c r="Q226" s="222">
        <v>0.00010000000000000001</v>
      </c>
      <c r="R226" s="222">
        <f>Q226*H226</f>
        <v>0.00020000000000000001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243</v>
      </c>
      <c r="AT226" s="224" t="s">
        <v>240</v>
      </c>
      <c r="AU226" s="224" t="s">
        <v>136</v>
      </c>
      <c r="AY226" s="14" t="s">
        <v>127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136</v>
      </c>
      <c r="BK226" s="225">
        <f>ROUND(I226*H226,2)</f>
        <v>0</v>
      </c>
      <c r="BL226" s="14" t="s">
        <v>237</v>
      </c>
      <c r="BM226" s="224" t="s">
        <v>472</v>
      </c>
    </row>
    <row r="227" s="2" customFormat="1" ht="16.5" customHeight="1">
      <c r="A227" s="35"/>
      <c r="B227" s="36"/>
      <c r="C227" s="212" t="s">
        <v>473</v>
      </c>
      <c r="D227" s="212" t="s">
        <v>131</v>
      </c>
      <c r="E227" s="213" t="s">
        <v>474</v>
      </c>
      <c r="F227" s="214" t="s">
        <v>475</v>
      </c>
      <c r="G227" s="215" t="s">
        <v>279</v>
      </c>
      <c r="H227" s="216">
        <v>2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39</v>
      </c>
      <c r="O227" s="88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135</v>
      </c>
      <c r="AT227" s="224" t="s">
        <v>131</v>
      </c>
      <c r="AU227" s="224" t="s">
        <v>136</v>
      </c>
      <c r="AY227" s="14" t="s">
        <v>127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136</v>
      </c>
      <c r="BK227" s="225">
        <f>ROUND(I227*H227,2)</f>
        <v>0</v>
      </c>
      <c r="BL227" s="14" t="s">
        <v>135</v>
      </c>
      <c r="BM227" s="224" t="s">
        <v>476</v>
      </c>
    </row>
    <row r="228" s="2" customFormat="1" ht="16.5" customHeight="1">
      <c r="A228" s="35"/>
      <c r="B228" s="36"/>
      <c r="C228" s="226" t="s">
        <v>477</v>
      </c>
      <c r="D228" s="226" t="s">
        <v>240</v>
      </c>
      <c r="E228" s="227" t="s">
        <v>478</v>
      </c>
      <c r="F228" s="228" t="s">
        <v>479</v>
      </c>
      <c r="G228" s="229" t="s">
        <v>279</v>
      </c>
      <c r="H228" s="230">
        <v>2</v>
      </c>
      <c r="I228" s="231"/>
      <c r="J228" s="232">
        <f>ROUND(I228*H228,2)</f>
        <v>0</v>
      </c>
      <c r="K228" s="233"/>
      <c r="L228" s="234"/>
      <c r="M228" s="235" t="s">
        <v>1</v>
      </c>
      <c r="N228" s="236" t="s">
        <v>39</v>
      </c>
      <c r="O228" s="88"/>
      <c r="P228" s="222">
        <f>O228*H228</f>
        <v>0</v>
      </c>
      <c r="Q228" s="222">
        <v>0.00040000000000000002</v>
      </c>
      <c r="R228" s="222">
        <f>Q228*H228</f>
        <v>0.00080000000000000004</v>
      </c>
      <c r="S228" s="222">
        <v>0</v>
      </c>
      <c r="T228" s="22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4" t="s">
        <v>180</v>
      </c>
      <c r="AT228" s="224" t="s">
        <v>240</v>
      </c>
      <c r="AU228" s="224" t="s">
        <v>136</v>
      </c>
      <c r="AY228" s="14" t="s">
        <v>127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4" t="s">
        <v>136</v>
      </c>
      <c r="BK228" s="225">
        <f>ROUND(I228*H228,2)</f>
        <v>0</v>
      </c>
      <c r="BL228" s="14" t="s">
        <v>135</v>
      </c>
      <c r="BM228" s="224" t="s">
        <v>480</v>
      </c>
    </row>
    <row r="229" s="2" customFormat="1" ht="16.5" customHeight="1">
      <c r="A229" s="35"/>
      <c r="B229" s="36"/>
      <c r="C229" s="212" t="s">
        <v>481</v>
      </c>
      <c r="D229" s="212" t="s">
        <v>131</v>
      </c>
      <c r="E229" s="213" t="s">
        <v>482</v>
      </c>
      <c r="F229" s="214" t="s">
        <v>483</v>
      </c>
      <c r="G229" s="215" t="s">
        <v>279</v>
      </c>
      <c r="H229" s="216">
        <v>1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39</v>
      </c>
      <c r="O229" s="88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237</v>
      </c>
      <c r="AT229" s="224" t="s">
        <v>131</v>
      </c>
      <c r="AU229" s="224" t="s">
        <v>136</v>
      </c>
      <c r="AY229" s="14" t="s">
        <v>127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136</v>
      </c>
      <c r="BK229" s="225">
        <f>ROUND(I229*H229,2)</f>
        <v>0</v>
      </c>
      <c r="BL229" s="14" t="s">
        <v>237</v>
      </c>
      <c r="BM229" s="224" t="s">
        <v>484</v>
      </c>
    </row>
    <row r="230" s="2" customFormat="1" ht="16.5" customHeight="1">
      <c r="A230" s="35"/>
      <c r="B230" s="36"/>
      <c r="C230" s="226" t="s">
        <v>485</v>
      </c>
      <c r="D230" s="226" t="s">
        <v>240</v>
      </c>
      <c r="E230" s="227" t="s">
        <v>486</v>
      </c>
      <c r="F230" s="228" t="s">
        <v>487</v>
      </c>
      <c r="G230" s="229" t="s">
        <v>279</v>
      </c>
      <c r="H230" s="230">
        <v>1</v>
      </c>
      <c r="I230" s="231"/>
      <c r="J230" s="232">
        <f>ROUND(I230*H230,2)</f>
        <v>0</v>
      </c>
      <c r="K230" s="233"/>
      <c r="L230" s="234"/>
      <c r="M230" s="235" t="s">
        <v>1</v>
      </c>
      <c r="N230" s="236" t="s">
        <v>39</v>
      </c>
      <c r="O230" s="88"/>
      <c r="P230" s="222">
        <f>O230*H230</f>
        <v>0</v>
      </c>
      <c r="Q230" s="222">
        <v>0.00040000000000000002</v>
      </c>
      <c r="R230" s="222">
        <f>Q230*H230</f>
        <v>0.00040000000000000002</v>
      </c>
      <c r="S230" s="222">
        <v>0</v>
      </c>
      <c r="T230" s="22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4" t="s">
        <v>180</v>
      </c>
      <c r="AT230" s="224" t="s">
        <v>240</v>
      </c>
      <c r="AU230" s="224" t="s">
        <v>136</v>
      </c>
      <c r="AY230" s="14" t="s">
        <v>127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4" t="s">
        <v>136</v>
      </c>
      <c r="BK230" s="225">
        <f>ROUND(I230*H230,2)</f>
        <v>0</v>
      </c>
      <c r="BL230" s="14" t="s">
        <v>135</v>
      </c>
      <c r="BM230" s="224" t="s">
        <v>488</v>
      </c>
    </row>
    <row r="231" s="2" customFormat="1" ht="24.15" customHeight="1">
      <c r="A231" s="35"/>
      <c r="B231" s="36"/>
      <c r="C231" s="212" t="s">
        <v>489</v>
      </c>
      <c r="D231" s="212" t="s">
        <v>131</v>
      </c>
      <c r="E231" s="213" t="s">
        <v>490</v>
      </c>
      <c r="F231" s="214" t="s">
        <v>491</v>
      </c>
      <c r="G231" s="215" t="s">
        <v>279</v>
      </c>
      <c r="H231" s="216">
        <v>1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39</v>
      </c>
      <c r="O231" s="88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237</v>
      </c>
      <c r="AT231" s="224" t="s">
        <v>131</v>
      </c>
      <c r="AU231" s="224" t="s">
        <v>136</v>
      </c>
      <c r="AY231" s="14" t="s">
        <v>127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136</v>
      </c>
      <c r="BK231" s="225">
        <f>ROUND(I231*H231,2)</f>
        <v>0</v>
      </c>
      <c r="BL231" s="14" t="s">
        <v>237</v>
      </c>
      <c r="BM231" s="224" t="s">
        <v>492</v>
      </c>
    </row>
    <row r="232" s="2" customFormat="1" ht="24.15" customHeight="1">
      <c r="A232" s="35"/>
      <c r="B232" s="36"/>
      <c r="C232" s="212" t="s">
        <v>493</v>
      </c>
      <c r="D232" s="212" t="s">
        <v>131</v>
      </c>
      <c r="E232" s="213" t="s">
        <v>494</v>
      </c>
      <c r="F232" s="214" t="s">
        <v>495</v>
      </c>
      <c r="G232" s="215" t="s">
        <v>202</v>
      </c>
      <c r="H232" s="216">
        <v>0.0050000000000000001</v>
      </c>
      <c r="I232" s="217"/>
      <c r="J232" s="218">
        <f>ROUND(I232*H232,2)</f>
        <v>0</v>
      </c>
      <c r="K232" s="219"/>
      <c r="L232" s="41"/>
      <c r="M232" s="220" t="s">
        <v>1</v>
      </c>
      <c r="N232" s="221" t="s">
        <v>39</v>
      </c>
      <c r="O232" s="88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237</v>
      </c>
      <c r="AT232" s="224" t="s">
        <v>131</v>
      </c>
      <c r="AU232" s="224" t="s">
        <v>136</v>
      </c>
      <c r="AY232" s="14" t="s">
        <v>127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136</v>
      </c>
      <c r="BK232" s="225">
        <f>ROUND(I232*H232,2)</f>
        <v>0</v>
      </c>
      <c r="BL232" s="14" t="s">
        <v>237</v>
      </c>
      <c r="BM232" s="224" t="s">
        <v>496</v>
      </c>
    </row>
    <row r="233" s="2" customFormat="1" ht="24.15" customHeight="1">
      <c r="A233" s="35"/>
      <c r="B233" s="36"/>
      <c r="C233" s="212" t="s">
        <v>497</v>
      </c>
      <c r="D233" s="212" t="s">
        <v>131</v>
      </c>
      <c r="E233" s="213" t="s">
        <v>498</v>
      </c>
      <c r="F233" s="214" t="s">
        <v>499</v>
      </c>
      <c r="G233" s="215" t="s">
        <v>202</v>
      </c>
      <c r="H233" s="216">
        <v>0.0050000000000000001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39</v>
      </c>
      <c r="O233" s="88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237</v>
      </c>
      <c r="AT233" s="224" t="s">
        <v>131</v>
      </c>
      <c r="AU233" s="224" t="s">
        <v>136</v>
      </c>
      <c r="AY233" s="14" t="s">
        <v>127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136</v>
      </c>
      <c r="BK233" s="225">
        <f>ROUND(I233*H233,2)</f>
        <v>0</v>
      </c>
      <c r="BL233" s="14" t="s">
        <v>237</v>
      </c>
      <c r="BM233" s="224" t="s">
        <v>500</v>
      </c>
    </row>
    <row r="234" s="2" customFormat="1" ht="24.15" customHeight="1">
      <c r="A234" s="35"/>
      <c r="B234" s="36"/>
      <c r="C234" s="212" t="s">
        <v>501</v>
      </c>
      <c r="D234" s="212" t="s">
        <v>131</v>
      </c>
      <c r="E234" s="213" t="s">
        <v>502</v>
      </c>
      <c r="F234" s="214" t="s">
        <v>503</v>
      </c>
      <c r="G234" s="215" t="s">
        <v>202</v>
      </c>
      <c r="H234" s="216">
        <v>0.0050000000000000001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39</v>
      </c>
      <c r="O234" s="88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4" t="s">
        <v>237</v>
      </c>
      <c r="AT234" s="224" t="s">
        <v>131</v>
      </c>
      <c r="AU234" s="224" t="s">
        <v>136</v>
      </c>
      <c r="AY234" s="14" t="s">
        <v>127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4" t="s">
        <v>136</v>
      </c>
      <c r="BK234" s="225">
        <f>ROUND(I234*H234,2)</f>
        <v>0</v>
      </c>
      <c r="BL234" s="14" t="s">
        <v>237</v>
      </c>
      <c r="BM234" s="224" t="s">
        <v>504</v>
      </c>
    </row>
    <row r="235" s="12" customFormat="1" ht="22.8" customHeight="1">
      <c r="A235" s="12"/>
      <c r="B235" s="196"/>
      <c r="C235" s="197"/>
      <c r="D235" s="198" t="s">
        <v>72</v>
      </c>
      <c r="E235" s="210" t="s">
        <v>505</v>
      </c>
      <c r="F235" s="210" t="s">
        <v>506</v>
      </c>
      <c r="G235" s="197"/>
      <c r="H235" s="197"/>
      <c r="I235" s="200"/>
      <c r="J235" s="211">
        <f>BK235</f>
        <v>0</v>
      </c>
      <c r="K235" s="197"/>
      <c r="L235" s="202"/>
      <c r="M235" s="203"/>
      <c r="N235" s="204"/>
      <c r="O235" s="204"/>
      <c r="P235" s="205">
        <f>SUM(P236:P240)</f>
        <v>0</v>
      </c>
      <c r="Q235" s="204"/>
      <c r="R235" s="205">
        <f>SUM(R236:R240)</f>
        <v>1.7865502200000001</v>
      </c>
      <c r="S235" s="204"/>
      <c r="T235" s="206">
        <f>SUM(T236:T240)</f>
        <v>1.4216579999999999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7" t="s">
        <v>136</v>
      </c>
      <c r="AT235" s="208" t="s">
        <v>72</v>
      </c>
      <c r="AU235" s="208" t="s">
        <v>81</v>
      </c>
      <c r="AY235" s="207" t="s">
        <v>127</v>
      </c>
      <c r="BK235" s="209">
        <f>SUM(BK236:BK240)</f>
        <v>0</v>
      </c>
    </row>
    <row r="236" s="2" customFormat="1" ht="33" customHeight="1">
      <c r="A236" s="35"/>
      <c r="B236" s="36"/>
      <c r="C236" s="212" t="s">
        <v>507</v>
      </c>
      <c r="D236" s="212" t="s">
        <v>131</v>
      </c>
      <c r="E236" s="213" t="s">
        <v>508</v>
      </c>
      <c r="F236" s="214" t="s">
        <v>509</v>
      </c>
      <c r="G236" s="215" t="s">
        <v>134</v>
      </c>
      <c r="H236" s="216">
        <v>157.96199999999999</v>
      </c>
      <c r="I236" s="217"/>
      <c r="J236" s="218">
        <f>ROUND(I236*H236,2)</f>
        <v>0</v>
      </c>
      <c r="K236" s="219"/>
      <c r="L236" s="41"/>
      <c r="M236" s="220" t="s">
        <v>1</v>
      </c>
      <c r="N236" s="221" t="s">
        <v>39</v>
      </c>
      <c r="O236" s="88"/>
      <c r="P236" s="222">
        <f>O236*H236</f>
        <v>0</v>
      </c>
      <c r="Q236" s="222">
        <v>0.011310000000000001</v>
      </c>
      <c r="R236" s="222">
        <f>Q236*H236</f>
        <v>1.7865502200000001</v>
      </c>
      <c r="S236" s="222">
        <v>0</v>
      </c>
      <c r="T236" s="22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4" t="s">
        <v>237</v>
      </c>
      <c r="AT236" s="224" t="s">
        <v>131</v>
      </c>
      <c r="AU236" s="224" t="s">
        <v>136</v>
      </c>
      <c r="AY236" s="14" t="s">
        <v>127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4" t="s">
        <v>136</v>
      </c>
      <c r="BK236" s="225">
        <f>ROUND(I236*H236,2)</f>
        <v>0</v>
      </c>
      <c r="BL236" s="14" t="s">
        <v>237</v>
      </c>
      <c r="BM236" s="224" t="s">
        <v>510</v>
      </c>
    </row>
    <row r="237" s="2" customFormat="1" ht="21.75" customHeight="1">
      <c r="A237" s="35"/>
      <c r="B237" s="36"/>
      <c r="C237" s="212" t="s">
        <v>511</v>
      </c>
      <c r="D237" s="212" t="s">
        <v>131</v>
      </c>
      <c r="E237" s="213" t="s">
        <v>512</v>
      </c>
      <c r="F237" s="214" t="s">
        <v>513</v>
      </c>
      <c r="G237" s="215" t="s">
        <v>134</v>
      </c>
      <c r="H237" s="216">
        <v>78.980999999999995</v>
      </c>
      <c r="I237" s="217"/>
      <c r="J237" s="218">
        <f>ROUND(I237*H237,2)</f>
        <v>0</v>
      </c>
      <c r="K237" s="219"/>
      <c r="L237" s="41"/>
      <c r="M237" s="220" t="s">
        <v>1</v>
      </c>
      <c r="N237" s="221" t="s">
        <v>39</v>
      </c>
      <c r="O237" s="88"/>
      <c r="P237" s="222">
        <f>O237*H237</f>
        <v>0</v>
      </c>
      <c r="Q237" s="222">
        <v>0</v>
      </c>
      <c r="R237" s="222">
        <f>Q237*H237</f>
        <v>0</v>
      </c>
      <c r="S237" s="222">
        <v>0.017999999999999999</v>
      </c>
      <c r="T237" s="223">
        <f>S237*H237</f>
        <v>1.4216579999999999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4" t="s">
        <v>237</v>
      </c>
      <c r="AT237" s="224" t="s">
        <v>131</v>
      </c>
      <c r="AU237" s="224" t="s">
        <v>136</v>
      </c>
      <c r="AY237" s="14" t="s">
        <v>127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4" t="s">
        <v>136</v>
      </c>
      <c r="BK237" s="225">
        <f>ROUND(I237*H237,2)</f>
        <v>0</v>
      </c>
      <c r="BL237" s="14" t="s">
        <v>237</v>
      </c>
      <c r="BM237" s="224" t="s">
        <v>514</v>
      </c>
    </row>
    <row r="238" s="2" customFormat="1" ht="24.15" customHeight="1">
      <c r="A238" s="35"/>
      <c r="B238" s="36"/>
      <c r="C238" s="212" t="s">
        <v>515</v>
      </c>
      <c r="D238" s="212" t="s">
        <v>131</v>
      </c>
      <c r="E238" s="213" t="s">
        <v>516</v>
      </c>
      <c r="F238" s="214" t="s">
        <v>517</v>
      </c>
      <c r="G238" s="215" t="s">
        <v>202</v>
      </c>
      <c r="H238" s="216">
        <v>1.7869999999999999</v>
      </c>
      <c r="I238" s="217"/>
      <c r="J238" s="218">
        <f>ROUND(I238*H238,2)</f>
        <v>0</v>
      </c>
      <c r="K238" s="219"/>
      <c r="L238" s="41"/>
      <c r="M238" s="220" t="s">
        <v>1</v>
      </c>
      <c r="N238" s="221" t="s">
        <v>39</v>
      </c>
      <c r="O238" s="88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4" t="s">
        <v>237</v>
      </c>
      <c r="AT238" s="224" t="s">
        <v>131</v>
      </c>
      <c r="AU238" s="224" t="s">
        <v>136</v>
      </c>
      <c r="AY238" s="14" t="s">
        <v>127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4" t="s">
        <v>136</v>
      </c>
      <c r="BK238" s="225">
        <f>ROUND(I238*H238,2)</f>
        <v>0</v>
      </c>
      <c r="BL238" s="14" t="s">
        <v>237</v>
      </c>
      <c r="BM238" s="224" t="s">
        <v>518</v>
      </c>
    </row>
    <row r="239" s="2" customFormat="1" ht="24.15" customHeight="1">
      <c r="A239" s="35"/>
      <c r="B239" s="36"/>
      <c r="C239" s="212" t="s">
        <v>519</v>
      </c>
      <c r="D239" s="212" t="s">
        <v>131</v>
      </c>
      <c r="E239" s="213" t="s">
        <v>520</v>
      </c>
      <c r="F239" s="214" t="s">
        <v>521</v>
      </c>
      <c r="G239" s="215" t="s">
        <v>202</v>
      </c>
      <c r="H239" s="216">
        <v>1.7869999999999999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39</v>
      </c>
      <c r="O239" s="88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237</v>
      </c>
      <c r="AT239" s="224" t="s">
        <v>131</v>
      </c>
      <c r="AU239" s="224" t="s">
        <v>136</v>
      </c>
      <c r="AY239" s="14" t="s">
        <v>127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136</v>
      </c>
      <c r="BK239" s="225">
        <f>ROUND(I239*H239,2)</f>
        <v>0</v>
      </c>
      <c r="BL239" s="14" t="s">
        <v>237</v>
      </c>
      <c r="BM239" s="224" t="s">
        <v>522</v>
      </c>
    </row>
    <row r="240" s="2" customFormat="1" ht="24.15" customHeight="1">
      <c r="A240" s="35"/>
      <c r="B240" s="36"/>
      <c r="C240" s="212" t="s">
        <v>523</v>
      </c>
      <c r="D240" s="212" t="s">
        <v>131</v>
      </c>
      <c r="E240" s="213" t="s">
        <v>524</v>
      </c>
      <c r="F240" s="214" t="s">
        <v>525</v>
      </c>
      <c r="G240" s="215" t="s">
        <v>202</v>
      </c>
      <c r="H240" s="216">
        <v>1.7869999999999999</v>
      </c>
      <c r="I240" s="217"/>
      <c r="J240" s="218">
        <f>ROUND(I240*H240,2)</f>
        <v>0</v>
      </c>
      <c r="K240" s="219"/>
      <c r="L240" s="41"/>
      <c r="M240" s="220" t="s">
        <v>1</v>
      </c>
      <c r="N240" s="221" t="s">
        <v>39</v>
      </c>
      <c r="O240" s="88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237</v>
      </c>
      <c r="AT240" s="224" t="s">
        <v>131</v>
      </c>
      <c r="AU240" s="224" t="s">
        <v>136</v>
      </c>
      <c r="AY240" s="14" t="s">
        <v>127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136</v>
      </c>
      <c r="BK240" s="225">
        <f>ROUND(I240*H240,2)</f>
        <v>0</v>
      </c>
      <c r="BL240" s="14" t="s">
        <v>237</v>
      </c>
      <c r="BM240" s="224" t="s">
        <v>526</v>
      </c>
    </row>
    <row r="241" s="12" customFormat="1" ht="22.8" customHeight="1">
      <c r="A241" s="12"/>
      <c r="B241" s="196"/>
      <c r="C241" s="197"/>
      <c r="D241" s="198" t="s">
        <v>72</v>
      </c>
      <c r="E241" s="210" t="s">
        <v>527</v>
      </c>
      <c r="F241" s="210" t="s">
        <v>528</v>
      </c>
      <c r="G241" s="197"/>
      <c r="H241" s="197"/>
      <c r="I241" s="200"/>
      <c r="J241" s="211">
        <f>BK241</f>
        <v>0</v>
      </c>
      <c r="K241" s="197"/>
      <c r="L241" s="202"/>
      <c r="M241" s="203"/>
      <c r="N241" s="204"/>
      <c r="O241" s="204"/>
      <c r="P241" s="205">
        <f>SUM(P242:P268)</f>
        <v>0</v>
      </c>
      <c r="Q241" s="204"/>
      <c r="R241" s="205">
        <f>SUM(R242:R268)</f>
        <v>0.01687</v>
      </c>
      <c r="S241" s="204"/>
      <c r="T241" s="206">
        <f>SUM(T242:T268)</f>
        <v>1.0009999999999999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7" t="s">
        <v>136</v>
      </c>
      <c r="AT241" s="208" t="s">
        <v>72</v>
      </c>
      <c r="AU241" s="208" t="s">
        <v>81</v>
      </c>
      <c r="AY241" s="207" t="s">
        <v>127</v>
      </c>
      <c r="BK241" s="209">
        <f>SUM(BK242:BK268)</f>
        <v>0</v>
      </c>
    </row>
    <row r="242" s="2" customFormat="1" ht="21.75" customHeight="1">
      <c r="A242" s="35"/>
      <c r="B242" s="36"/>
      <c r="C242" s="212" t="s">
        <v>529</v>
      </c>
      <c r="D242" s="212" t="s">
        <v>131</v>
      </c>
      <c r="E242" s="213" t="s">
        <v>530</v>
      </c>
      <c r="F242" s="214" t="s">
        <v>531</v>
      </c>
      <c r="G242" s="215" t="s">
        <v>279</v>
      </c>
      <c r="H242" s="216">
        <v>8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39</v>
      </c>
      <c r="O242" s="88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4" t="s">
        <v>237</v>
      </c>
      <c r="AT242" s="224" t="s">
        <v>131</v>
      </c>
      <c r="AU242" s="224" t="s">
        <v>136</v>
      </c>
      <c r="AY242" s="14" t="s">
        <v>127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4" t="s">
        <v>136</v>
      </c>
      <c r="BK242" s="225">
        <f>ROUND(I242*H242,2)</f>
        <v>0</v>
      </c>
      <c r="BL242" s="14" t="s">
        <v>237</v>
      </c>
      <c r="BM242" s="224" t="s">
        <v>532</v>
      </c>
    </row>
    <row r="243" s="2" customFormat="1" ht="16.5" customHeight="1">
      <c r="A243" s="35"/>
      <c r="B243" s="36"/>
      <c r="C243" s="226" t="s">
        <v>533</v>
      </c>
      <c r="D243" s="226" t="s">
        <v>240</v>
      </c>
      <c r="E243" s="227" t="s">
        <v>534</v>
      </c>
      <c r="F243" s="228" t="s">
        <v>535</v>
      </c>
      <c r="G243" s="229" t="s">
        <v>279</v>
      </c>
      <c r="H243" s="230">
        <v>6</v>
      </c>
      <c r="I243" s="231"/>
      <c r="J243" s="232">
        <f>ROUND(I243*H243,2)</f>
        <v>0</v>
      </c>
      <c r="K243" s="233"/>
      <c r="L243" s="234"/>
      <c r="M243" s="235" t="s">
        <v>1</v>
      </c>
      <c r="N243" s="236" t="s">
        <v>39</v>
      </c>
      <c r="O243" s="88"/>
      <c r="P243" s="222">
        <f>O243*H243</f>
        <v>0</v>
      </c>
      <c r="Q243" s="222">
        <v>0.00080000000000000004</v>
      </c>
      <c r="R243" s="222">
        <f>Q243*H243</f>
        <v>0.0048000000000000004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243</v>
      </c>
      <c r="AT243" s="224" t="s">
        <v>240</v>
      </c>
      <c r="AU243" s="224" t="s">
        <v>136</v>
      </c>
      <c r="AY243" s="14" t="s">
        <v>127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136</v>
      </c>
      <c r="BK243" s="225">
        <f>ROUND(I243*H243,2)</f>
        <v>0</v>
      </c>
      <c r="BL243" s="14" t="s">
        <v>237</v>
      </c>
      <c r="BM243" s="224" t="s">
        <v>536</v>
      </c>
    </row>
    <row r="244" s="2" customFormat="1" ht="16.5" customHeight="1">
      <c r="A244" s="35"/>
      <c r="B244" s="36"/>
      <c r="C244" s="226" t="s">
        <v>537</v>
      </c>
      <c r="D244" s="226" t="s">
        <v>240</v>
      </c>
      <c r="E244" s="227" t="s">
        <v>538</v>
      </c>
      <c r="F244" s="228" t="s">
        <v>539</v>
      </c>
      <c r="G244" s="229" t="s">
        <v>279</v>
      </c>
      <c r="H244" s="230">
        <v>2</v>
      </c>
      <c r="I244" s="231"/>
      <c r="J244" s="232">
        <f>ROUND(I244*H244,2)</f>
        <v>0</v>
      </c>
      <c r="K244" s="233"/>
      <c r="L244" s="234"/>
      <c r="M244" s="235" t="s">
        <v>1</v>
      </c>
      <c r="N244" s="236" t="s">
        <v>39</v>
      </c>
      <c r="O244" s="88"/>
      <c r="P244" s="222">
        <f>O244*H244</f>
        <v>0</v>
      </c>
      <c r="Q244" s="222">
        <v>0.00080000000000000004</v>
      </c>
      <c r="R244" s="222">
        <f>Q244*H244</f>
        <v>0.0016000000000000001</v>
      </c>
      <c r="S244" s="222">
        <v>0</v>
      </c>
      <c r="T244" s="22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4" t="s">
        <v>243</v>
      </c>
      <c r="AT244" s="224" t="s">
        <v>240</v>
      </c>
      <c r="AU244" s="224" t="s">
        <v>136</v>
      </c>
      <c r="AY244" s="14" t="s">
        <v>127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4" t="s">
        <v>136</v>
      </c>
      <c r="BK244" s="225">
        <f>ROUND(I244*H244,2)</f>
        <v>0</v>
      </c>
      <c r="BL244" s="14" t="s">
        <v>237</v>
      </c>
      <c r="BM244" s="224" t="s">
        <v>540</v>
      </c>
    </row>
    <row r="245" s="2" customFormat="1" ht="24.15" customHeight="1">
      <c r="A245" s="35"/>
      <c r="B245" s="36"/>
      <c r="C245" s="212" t="s">
        <v>541</v>
      </c>
      <c r="D245" s="212" t="s">
        <v>131</v>
      </c>
      <c r="E245" s="213" t="s">
        <v>542</v>
      </c>
      <c r="F245" s="214" t="s">
        <v>543</v>
      </c>
      <c r="G245" s="215" t="s">
        <v>279</v>
      </c>
      <c r="H245" s="216">
        <v>8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39</v>
      </c>
      <c r="O245" s="88"/>
      <c r="P245" s="222">
        <f>O245*H245</f>
        <v>0</v>
      </c>
      <c r="Q245" s="222">
        <v>0</v>
      </c>
      <c r="R245" s="222">
        <f>Q245*H245</f>
        <v>0</v>
      </c>
      <c r="S245" s="222">
        <v>0.001</v>
      </c>
      <c r="T245" s="223">
        <f>S245*H245</f>
        <v>0.0080000000000000002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4" t="s">
        <v>237</v>
      </c>
      <c r="AT245" s="224" t="s">
        <v>131</v>
      </c>
      <c r="AU245" s="224" t="s">
        <v>136</v>
      </c>
      <c r="AY245" s="14" t="s">
        <v>127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4" t="s">
        <v>136</v>
      </c>
      <c r="BK245" s="225">
        <f>ROUND(I245*H245,2)</f>
        <v>0</v>
      </c>
      <c r="BL245" s="14" t="s">
        <v>237</v>
      </c>
      <c r="BM245" s="224" t="s">
        <v>544</v>
      </c>
    </row>
    <row r="246" s="2" customFormat="1" ht="24.15" customHeight="1">
      <c r="A246" s="35"/>
      <c r="B246" s="36"/>
      <c r="C246" s="212" t="s">
        <v>545</v>
      </c>
      <c r="D246" s="212" t="s">
        <v>131</v>
      </c>
      <c r="E246" s="213" t="s">
        <v>546</v>
      </c>
      <c r="F246" s="214" t="s">
        <v>547</v>
      </c>
      <c r="G246" s="215" t="s">
        <v>279</v>
      </c>
      <c r="H246" s="216">
        <v>9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39</v>
      </c>
      <c r="O246" s="88"/>
      <c r="P246" s="222">
        <f>O246*H246</f>
        <v>0</v>
      </c>
      <c r="Q246" s="222">
        <v>0</v>
      </c>
      <c r="R246" s="222">
        <f>Q246*H246</f>
        <v>0</v>
      </c>
      <c r="S246" s="222">
        <v>0.0018</v>
      </c>
      <c r="T246" s="223">
        <f>S246*H246</f>
        <v>0.016199999999999999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4" t="s">
        <v>237</v>
      </c>
      <c r="AT246" s="224" t="s">
        <v>131</v>
      </c>
      <c r="AU246" s="224" t="s">
        <v>136</v>
      </c>
      <c r="AY246" s="14" t="s">
        <v>127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4" t="s">
        <v>136</v>
      </c>
      <c r="BK246" s="225">
        <f>ROUND(I246*H246,2)</f>
        <v>0</v>
      </c>
      <c r="BL246" s="14" t="s">
        <v>237</v>
      </c>
      <c r="BM246" s="224" t="s">
        <v>548</v>
      </c>
    </row>
    <row r="247" s="2" customFormat="1" ht="24.15" customHeight="1">
      <c r="A247" s="35"/>
      <c r="B247" s="36"/>
      <c r="C247" s="212" t="s">
        <v>166</v>
      </c>
      <c r="D247" s="212" t="s">
        <v>131</v>
      </c>
      <c r="E247" s="213" t="s">
        <v>549</v>
      </c>
      <c r="F247" s="214" t="s">
        <v>550</v>
      </c>
      <c r="G247" s="215" t="s">
        <v>279</v>
      </c>
      <c r="H247" s="216">
        <v>17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39</v>
      </c>
      <c r="O247" s="88"/>
      <c r="P247" s="222">
        <f>O247*H247</f>
        <v>0</v>
      </c>
      <c r="Q247" s="222">
        <v>0</v>
      </c>
      <c r="R247" s="222">
        <f>Q247*H247</f>
        <v>0</v>
      </c>
      <c r="S247" s="222">
        <v>0.024</v>
      </c>
      <c r="T247" s="223">
        <f>S247*H247</f>
        <v>0.40800000000000003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237</v>
      </c>
      <c r="AT247" s="224" t="s">
        <v>131</v>
      </c>
      <c r="AU247" s="224" t="s">
        <v>136</v>
      </c>
      <c r="AY247" s="14" t="s">
        <v>127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136</v>
      </c>
      <c r="BK247" s="225">
        <f>ROUND(I247*H247,2)</f>
        <v>0</v>
      </c>
      <c r="BL247" s="14" t="s">
        <v>237</v>
      </c>
      <c r="BM247" s="224" t="s">
        <v>551</v>
      </c>
    </row>
    <row r="248" s="2" customFormat="1" ht="24.15" customHeight="1">
      <c r="A248" s="35"/>
      <c r="B248" s="36"/>
      <c r="C248" s="212" t="s">
        <v>552</v>
      </c>
      <c r="D248" s="212" t="s">
        <v>131</v>
      </c>
      <c r="E248" s="213" t="s">
        <v>553</v>
      </c>
      <c r="F248" s="214" t="s">
        <v>554</v>
      </c>
      <c r="G248" s="215" t="s">
        <v>279</v>
      </c>
      <c r="H248" s="216">
        <v>15</v>
      </c>
      <c r="I248" s="217"/>
      <c r="J248" s="218">
        <f>ROUND(I248*H248,2)</f>
        <v>0</v>
      </c>
      <c r="K248" s="219"/>
      <c r="L248" s="41"/>
      <c r="M248" s="220" t="s">
        <v>1</v>
      </c>
      <c r="N248" s="221" t="s">
        <v>39</v>
      </c>
      <c r="O248" s="88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4" t="s">
        <v>237</v>
      </c>
      <c r="AT248" s="224" t="s">
        <v>131</v>
      </c>
      <c r="AU248" s="224" t="s">
        <v>136</v>
      </c>
      <c r="AY248" s="14" t="s">
        <v>127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4" t="s">
        <v>136</v>
      </c>
      <c r="BK248" s="225">
        <f>ROUND(I248*H248,2)</f>
        <v>0</v>
      </c>
      <c r="BL248" s="14" t="s">
        <v>237</v>
      </c>
      <c r="BM248" s="224" t="s">
        <v>555</v>
      </c>
    </row>
    <row r="249" s="2" customFormat="1" ht="24.15" customHeight="1">
      <c r="A249" s="35"/>
      <c r="B249" s="36"/>
      <c r="C249" s="212" t="s">
        <v>556</v>
      </c>
      <c r="D249" s="212" t="s">
        <v>131</v>
      </c>
      <c r="E249" s="213" t="s">
        <v>557</v>
      </c>
      <c r="F249" s="214" t="s">
        <v>558</v>
      </c>
      <c r="G249" s="215" t="s">
        <v>279</v>
      </c>
      <c r="H249" s="216">
        <v>9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39</v>
      </c>
      <c r="O249" s="88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4" t="s">
        <v>237</v>
      </c>
      <c r="AT249" s="224" t="s">
        <v>131</v>
      </c>
      <c r="AU249" s="224" t="s">
        <v>136</v>
      </c>
      <c r="AY249" s="14" t="s">
        <v>127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4" t="s">
        <v>136</v>
      </c>
      <c r="BK249" s="225">
        <f>ROUND(I249*H249,2)</f>
        <v>0</v>
      </c>
      <c r="BL249" s="14" t="s">
        <v>237</v>
      </c>
      <c r="BM249" s="224" t="s">
        <v>559</v>
      </c>
    </row>
    <row r="250" s="2" customFormat="1" ht="24.15" customHeight="1">
      <c r="A250" s="35"/>
      <c r="B250" s="36"/>
      <c r="C250" s="226" t="s">
        <v>560</v>
      </c>
      <c r="D250" s="226" t="s">
        <v>240</v>
      </c>
      <c r="E250" s="227" t="s">
        <v>561</v>
      </c>
      <c r="F250" s="228" t="s">
        <v>562</v>
      </c>
      <c r="G250" s="229" t="s">
        <v>279</v>
      </c>
      <c r="H250" s="230">
        <v>4</v>
      </c>
      <c r="I250" s="231"/>
      <c r="J250" s="232">
        <f>ROUND(I250*H250,2)</f>
        <v>0</v>
      </c>
      <c r="K250" s="233"/>
      <c r="L250" s="234"/>
      <c r="M250" s="235" t="s">
        <v>1</v>
      </c>
      <c r="N250" s="236" t="s">
        <v>39</v>
      </c>
      <c r="O250" s="88"/>
      <c r="P250" s="222">
        <f>O250*H250</f>
        <v>0</v>
      </c>
      <c r="Q250" s="222">
        <v>0.00108</v>
      </c>
      <c r="R250" s="222">
        <f>Q250*H250</f>
        <v>0.0043200000000000001</v>
      </c>
      <c r="S250" s="222">
        <v>0</v>
      </c>
      <c r="T250" s="22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4" t="s">
        <v>243</v>
      </c>
      <c r="AT250" s="224" t="s">
        <v>240</v>
      </c>
      <c r="AU250" s="224" t="s">
        <v>136</v>
      </c>
      <c r="AY250" s="14" t="s">
        <v>127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4" t="s">
        <v>136</v>
      </c>
      <c r="BK250" s="225">
        <f>ROUND(I250*H250,2)</f>
        <v>0</v>
      </c>
      <c r="BL250" s="14" t="s">
        <v>237</v>
      </c>
      <c r="BM250" s="224" t="s">
        <v>563</v>
      </c>
    </row>
    <row r="251" s="2" customFormat="1" ht="24.15" customHeight="1">
      <c r="A251" s="35"/>
      <c r="B251" s="36"/>
      <c r="C251" s="226" t="s">
        <v>564</v>
      </c>
      <c r="D251" s="226" t="s">
        <v>240</v>
      </c>
      <c r="E251" s="227" t="s">
        <v>565</v>
      </c>
      <c r="F251" s="228" t="s">
        <v>566</v>
      </c>
      <c r="G251" s="229" t="s">
        <v>279</v>
      </c>
      <c r="H251" s="230">
        <v>5</v>
      </c>
      <c r="I251" s="231"/>
      <c r="J251" s="232">
        <f>ROUND(I251*H251,2)</f>
        <v>0</v>
      </c>
      <c r="K251" s="233"/>
      <c r="L251" s="234"/>
      <c r="M251" s="235" t="s">
        <v>1</v>
      </c>
      <c r="N251" s="236" t="s">
        <v>39</v>
      </c>
      <c r="O251" s="88"/>
      <c r="P251" s="222">
        <f>O251*H251</f>
        <v>0</v>
      </c>
      <c r="Q251" s="222">
        <v>0.00123</v>
      </c>
      <c r="R251" s="222">
        <f>Q251*H251</f>
        <v>0.0061500000000000001</v>
      </c>
      <c r="S251" s="222">
        <v>0</v>
      </c>
      <c r="T251" s="22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243</v>
      </c>
      <c r="AT251" s="224" t="s">
        <v>240</v>
      </c>
      <c r="AU251" s="224" t="s">
        <v>136</v>
      </c>
      <c r="AY251" s="14" t="s">
        <v>127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136</v>
      </c>
      <c r="BK251" s="225">
        <f>ROUND(I251*H251,2)</f>
        <v>0</v>
      </c>
      <c r="BL251" s="14" t="s">
        <v>237</v>
      </c>
      <c r="BM251" s="224" t="s">
        <v>567</v>
      </c>
    </row>
    <row r="252" s="2" customFormat="1" ht="24.15" customHeight="1">
      <c r="A252" s="35"/>
      <c r="B252" s="36"/>
      <c r="C252" s="212" t="s">
        <v>568</v>
      </c>
      <c r="D252" s="212" t="s">
        <v>131</v>
      </c>
      <c r="E252" s="213" t="s">
        <v>569</v>
      </c>
      <c r="F252" s="214" t="s">
        <v>570</v>
      </c>
      <c r="G252" s="215" t="s">
        <v>279</v>
      </c>
      <c r="H252" s="216">
        <v>1</v>
      </c>
      <c r="I252" s="217"/>
      <c r="J252" s="218">
        <f>ROUND(I252*H252,2)</f>
        <v>0</v>
      </c>
      <c r="K252" s="219"/>
      <c r="L252" s="41"/>
      <c r="M252" s="220" t="s">
        <v>1</v>
      </c>
      <c r="N252" s="221" t="s">
        <v>39</v>
      </c>
      <c r="O252" s="88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4" t="s">
        <v>237</v>
      </c>
      <c r="AT252" s="224" t="s">
        <v>131</v>
      </c>
      <c r="AU252" s="224" t="s">
        <v>136</v>
      </c>
      <c r="AY252" s="14" t="s">
        <v>127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4" t="s">
        <v>136</v>
      </c>
      <c r="BK252" s="225">
        <f>ROUND(I252*H252,2)</f>
        <v>0</v>
      </c>
      <c r="BL252" s="14" t="s">
        <v>237</v>
      </c>
      <c r="BM252" s="224" t="s">
        <v>571</v>
      </c>
    </row>
    <row r="253" s="2" customFormat="1" ht="24.15" customHeight="1">
      <c r="A253" s="35"/>
      <c r="B253" s="36"/>
      <c r="C253" s="212" t="s">
        <v>572</v>
      </c>
      <c r="D253" s="212" t="s">
        <v>131</v>
      </c>
      <c r="E253" s="213" t="s">
        <v>573</v>
      </c>
      <c r="F253" s="214" t="s">
        <v>574</v>
      </c>
      <c r="G253" s="215" t="s">
        <v>279</v>
      </c>
      <c r="H253" s="216">
        <v>2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39</v>
      </c>
      <c r="O253" s="88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237</v>
      </c>
      <c r="AT253" s="224" t="s">
        <v>131</v>
      </c>
      <c r="AU253" s="224" t="s">
        <v>136</v>
      </c>
      <c r="AY253" s="14" t="s">
        <v>127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136</v>
      </c>
      <c r="BK253" s="225">
        <f>ROUND(I253*H253,2)</f>
        <v>0</v>
      </c>
      <c r="BL253" s="14" t="s">
        <v>237</v>
      </c>
      <c r="BM253" s="224" t="s">
        <v>575</v>
      </c>
    </row>
    <row r="254" s="2" customFormat="1" ht="24.15" customHeight="1">
      <c r="A254" s="35"/>
      <c r="B254" s="36"/>
      <c r="C254" s="212" t="s">
        <v>576</v>
      </c>
      <c r="D254" s="212" t="s">
        <v>131</v>
      </c>
      <c r="E254" s="213" t="s">
        <v>577</v>
      </c>
      <c r="F254" s="214" t="s">
        <v>578</v>
      </c>
      <c r="G254" s="215" t="s">
        <v>279</v>
      </c>
      <c r="H254" s="216">
        <v>1</v>
      </c>
      <c r="I254" s="217"/>
      <c r="J254" s="218">
        <f>ROUND(I254*H254,2)</f>
        <v>0</v>
      </c>
      <c r="K254" s="219"/>
      <c r="L254" s="41"/>
      <c r="M254" s="220" t="s">
        <v>1</v>
      </c>
      <c r="N254" s="221" t="s">
        <v>39</v>
      </c>
      <c r="O254" s="88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4" t="s">
        <v>237</v>
      </c>
      <c r="AT254" s="224" t="s">
        <v>131</v>
      </c>
      <c r="AU254" s="224" t="s">
        <v>136</v>
      </c>
      <c r="AY254" s="14" t="s">
        <v>127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4" t="s">
        <v>136</v>
      </c>
      <c r="BK254" s="225">
        <f>ROUND(I254*H254,2)</f>
        <v>0</v>
      </c>
      <c r="BL254" s="14" t="s">
        <v>237</v>
      </c>
      <c r="BM254" s="224" t="s">
        <v>579</v>
      </c>
    </row>
    <row r="255" s="2" customFormat="1" ht="24.15" customHeight="1">
      <c r="A255" s="35"/>
      <c r="B255" s="36"/>
      <c r="C255" s="212" t="s">
        <v>8</v>
      </c>
      <c r="D255" s="212" t="s">
        <v>131</v>
      </c>
      <c r="E255" s="213" t="s">
        <v>580</v>
      </c>
      <c r="F255" s="214" t="s">
        <v>581</v>
      </c>
      <c r="G255" s="215" t="s">
        <v>279</v>
      </c>
      <c r="H255" s="216">
        <v>2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39</v>
      </c>
      <c r="O255" s="88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4" t="s">
        <v>237</v>
      </c>
      <c r="AT255" s="224" t="s">
        <v>131</v>
      </c>
      <c r="AU255" s="224" t="s">
        <v>136</v>
      </c>
      <c r="AY255" s="14" t="s">
        <v>127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4" t="s">
        <v>136</v>
      </c>
      <c r="BK255" s="225">
        <f>ROUND(I255*H255,2)</f>
        <v>0</v>
      </c>
      <c r="BL255" s="14" t="s">
        <v>237</v>
      </c>
      <c r="BM255" s="224" t="s">
        <v>582</v>
      </c>
    </row>
    <row r="256" s="2" customFormat="1" ht="24.15" customHeight="1">
      <c r="A256" s="35"/>
      <c r="B256" s="36"/>
      <c r="C256" s="212" t="s">
        <v>583</v>
      </c>
      <c r="D256" s="212" t="s">
        <v>131</v>
      </c>
      <c r="E256" s="213" t="s">
        <v>584</v>
      </c>
      <c r="F256" s="214" t="s">
        <v>585</v>
      </c>
      <c r="G256" s="215" t="s">
        <v>279</v>
      </c>
      <c r="H256" s="216">
        <v>1</v>
      </c>
      <c r="I256" s="217"/>
      <c r="J256" s="218">
        <f>ROUND(I256*H256,2)</f>
        <v>0</v>
      </c>
      <c r="K256" s="219"/>
      <c r="L256" s="41"/>
      <c r="M256" s="220" t="s">
        <v>1</v>
      </c>
      <c r="N256" s="221" t="s">
        <v>39</v>
      </c>
      <c r="O256" s="88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4" t="s">
        <v>237</v>
      </c>
      <c r="AT256" s="224" t="s">
        <v>131</v>
      </c>
      <c r="AU256" s="224" t="s">
        <v>136</v>
      </c>
      <c r="AY256" s="14" t="s">
        <v>127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4" t="s">
        <v>136</v>
      </c>
      <c r="BK256" s="225">
        <f>ROUND(I256*H256,2)</f>
        <v>0</v>
      </c>
      <c r="BL256" s="14" t="s">
        <v>237</v>
      </c>
      <c r="BM256" s="224" t="s">
        <v>586</v>
      </c>
    </row>
    <row r="257" s="2" customFormat="1" ht="24.15" customHeight="1">
      <c r="A257" s="35"/>
      <c r="B257" s="36"/>
      <c r="C257" s="212" t="s">
        <v>587</v>
      </c>
      <c r="D257" s="212" t="s">
        <v>131</v>
      </c>
      <c r="E257" s="213" t="s">
        <v>588</v>
      </c>
      <c r="F257" s="214" t="s">
        <v>589</v>
      </c>
      <c r="G257" s="215" t="s">
        <v>279</v>
      </c>
      <c r="H257" s="216">
        <v>1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39</v>
      </c>
      <c r="O257" s="88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237</v>
      </c>
      <c r="AT257" s="224" t="s">
        <v>131</v>
      </c>
      <c r="AU257" s="224" t="s">
        <v>136</v>
      </c>
      <c r="AY257" s="14" t="s">
        <v>127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136</v>
      </c>
      <c r="BK257" s="225">
        <f>ROUND(I257*H257,2)</f>
        <v>0</v>
      </c>
      <c r="BL257" s="14" t="s">
        <v>237</v>
      </c>
      <c r="BM257" s="224" t="s">
        <v>590</v>
      </c>
    </row>
    <row r="258" s="2" customFormat="1" ht="24.15" customHeight="1">
      <c r="A258" s="35"/>
      <c r="B258" s="36"/>
      <c r="C258" s="212" t="s">
        <v>237</v>
      </c>
      <c r="D258" s="212" t="s">
        <v>131</v>
      </c>
      <c r="E258" s="213" t="s">
        <v>591</v>
      </c>
      <c r="F258" s="214" t="s">
        <v>592</v>
      </c>
      <c r="G258" s="215" t="s">
        <v>279</v>
      </c>
      <c r="H258" s="216">
        <v>3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39</v>
      </c>
      <c r="O258" s="88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4" t="s">
        <v>237</v>
      </c>
      <c r="AT258" s="224" t="s">
        <v>131</v>
      </c>
      <c r="AU258" s="224" t="s">
        <v>136</v>
      </c>
      <c r="AY258" s="14" t="s">
        <v>127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4" t="s">
        <v>136</v>
      </c>
      <c r="BK258" s="225">
        <f>ROUND(I258*H258,2)</f>
        <v>0</v>
      </c>
      <c r="BL258" s="14" t="s">
        <v>237</v>
      </c>
      <c r="BM258" s="224" t="s">
        <v>593</v>
      </c>
    </row>
    <row r="259" s="2" customFormat="1" ht="21.75" customHeight="1">
      <c r="A259" s="35"/>
      <c r="B259" s="36"/>
      <c r="C259" s="212" t="s">
        <v>594</v>
      </c>
      <c r="D259" s="212" t="s">
        <v>131</v>
      </c>
      <c r="E259" s="213" t="s">
        <v>595</v>
      </c>
      <c r="F259" s="214" t="s">
        <v>596</v>
      </c>
      <c r="G259" s="215" t="s">
        <v>279</v>
      </c>
      <c r="H259" s="216">
        <v>5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39</v>
      </c>
      <c r="O259" s="88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4" t="s">
        <v>237</v>
      </c>
      <c r="AT259" s="224" t="s">
        <v>131</v>
      </c>
      <c r="AU259" s="224" t="s">
        <v>136</v>
      </c>
      <c r="AY259" s="14" t="s">
        <v>127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4" t="s">
        <v>136</v>
      </c>
      <c r="BK259" s="225">
        <f>ROUND(I259*H259,2)</f>
        <v>0</v>
      </c>
      <c r="BL259" s="14" t="s">
        <v>237</v>
      </c>
      <c r="BM259" s="224" t="s">
        <v>597</v>
      </c>
    </row>
    <row r="260" s="2" customFormat="1" ht="21.75" customHeight="1">
      <c r="A260" s="35"/>
      <c r="B260" s="36"/>
      <c r="C260" s="212" t="s">
        <v>598</v>
      </c>
      <c r="D260" s="212" t="s">
        <v>131</v>
      </c>
      <c r="E260" s="213" t="s">
        <v>599</v>
      </c>
      <c r="F260" s="214" t="s">
        <v>600</v>
      </c>
      <c r="G260" s="215" t="s">
        <v>279</v>
      </c>
      <c r="H260" s="216">
        <v>7</v>
      </c>
      <c r="I260" s="217"/>
      <c r="J260" s="218">
        <f>ROUND(I260*H260,2)</f>
        <v>0</v>
      </c>
      <c r="K260" s="219"/>
      <c r="L260" s="41"/>
      <c r="M260" s="220" t="s">
        <v>1</v>
      </c>
      <c r="N260" s="221" t="s">
        <v>39</v>
      </c>
      <c r="O260" s="88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4" t="s">
        <v>237</v>
      </c>
      <c r="AT260" s="224" t="s">
        <v>131</v>
      </c>
      <c r="AU260" s="224" t="s">
        <v>136</v>
      </c>
      <c r="AY260" s="14" t="s">
        <v>127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4" t="s">
        <v>136</v>
      </c>
      <c r="BK260" s="225">
        <f>ROUND(I260*H260,2)</f>
        <v>0</v>
      </c>
      <c r="BL260" s="14" t="s">
        <v>237</v>
      </c>
      <c r="BM260" s="224" t="s">
        <v>601</v>
      </c>
    </row>
    <row r="261" s="2" customFormat="1" ht="16.5" customHeight="1">
      <c r="A261" s="35"/>
      <c r="B261" s="36"/>
      <c r="C261" s="212" t="s">
        <v>602</v>
      </c>
      <c r="D261" s="212" t="s">
        <v>131</v>
      </c>
      <c r="E261" s="213" t="s">
        <v>603</v>
      </c>
      <c r="F261" s="214" t="s">
        <v>604</v>
      </c>
      <c r="G261" s="215" t="s">
        <v>279</v>
      </c>
      <c r="H261" s="216">
        <v>5</v>
      </c>
      <c r="I261" s="217"/>
      <c r="J261" s="218">
        <f>ROUND(I261*H261,2)</f>
        <v>0</v>
      </c>
      <c r="K261" s="219"/>
      <c r="L261" s="41"/>
      <c r="M261" s="220" t="s">
        <v>1</v>
      </c>
      <c r="N261" s="221" t="s">
        <v>39</v>
      </c>
      <c r="O261" s="88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4" t="s">
        <v>237</v>
      </c>
      <c r="AT261" s="224" t="s">
        <v>131</v>
      </c>
      <c r="AU261" s="224" t="s">
        <v>136</v>
      </c>
      <c r="AY261" s="14" t="s">
        <v>127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4" t="s">
        <v>136</v>
      </c>
      <c r="BK261" s="225">
        <f>ROUND(I261*H261,2)</f>
        <v>0</v>
      </c>
      <c r="BL261" s="14" t="s">
        <v>237</v>
      </c>
      <c r="BM261" s="224" t="s">
        <v>605</v>
      </c>
    </row>
    <row r="262" s="2" customFormat="1" ht="16.5" customHeight="1">
      <c r="A262" s="35"/>
      <c r="B262" s="36"/>
      <c r="C262" s="212" t="s">
        <v>606</v>
      </c>
      <c r="D262" s="212" t="s">
        <v>131</v>
      </c>
      <c r="E262" s="213" t="s">
        <v>607</v>
      </c>
      <c r="F262" s="214" t="s">
        <v>608</v>
      </c>
      <c r="G262" s="215" t="s">
        <v>279</v>
      </c>
      <c r="H262" s="216">
        <v>4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39</v>
      </c>
      <c r="O262" s="88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4" t="s">
        <v>237</v>
      </c>
      <c r="AT262" s="224" t="s">
        <v>131</v>
      </c>
      <c r="AU262" s="224" t="s">
        <v>136</v>
      </c>
      <c r="AY262" s="14" t="s">
        <v>127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4" t="s">
        <v>136</v>
      </c>
      <c r="BK262" s="225">
        <f>ROUND(I262*H262,2)</f>
        <v>0</v>
      </c>
      <c r="BL262" s="14" t="s">
        <v>237</v>
      </c>
      <c r="BM262" s="224" t="s">
        <v>609</v>
      </c>
    </row>
    <row r="263" s="2" customFormat="1" ht="16.5" customHeight="1">
      <c r="A263" s="35"/>
      <c r="B263" s="36"/>
      <c r="C263" s="212" t="s">
        <v>7</v>
      </c>
      <c r="D263" s="212" t="s">
        <v>131</v>
      </c>
      <c r="E263" s="213" t="s">
        <v>610</v>
      </c>
      <c r="F263" s="214" t="s">
        <v>611</v>
      </c>
      <c r="G263" s="215" t="s">
        <v>279</v>
      </c>
      <c r="H263" s="216">
        <v>4</v>
      </c>
      <c r="I263" s="217"/>
      <c r="J263" s="218">
        <f>ROUND(I263*H263,2)</f>
        <v>0</v>
      </c>
      <c r="K263" s="219"/>
      <c r="L263" s="41"/>
      <c r="M263" s="220" t="s">
        <v>1</v>
      </c>
      <c r="N263" s="221" t="s">
        <v>39</v>
      </c>
      <c r="O263" s="88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4" t="s">
        <v>237</v>
      </c>
      <c r="AT263" s="224" t="s">
        <v>131</v>
      </c>
      <c r="AU263" s="224" t="s">
        <v>136</v>
      </c>
      <c r="AY263" s="14" t="s">
        <v>127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4" t="s">
        <v>136</v>
      </c>
      <c r="BK263" s="225">
        <f>ROUND(I263*H263,2)</f>
        <v>0</v>
      </c>
      <c r="BL263" s="14" t="s">
        <v>237</v>
      </c>
      <c r="BM263" s="224" t="s">
        <v>612</v>
      </c>
    </row>
    <row r="264" s="2" customFormat="1" ht="24.15" customHeight="1">
      <c r="A264" s="35"/>
      <c r="B264" s="36"/>
      <c r="C264" s="212" t="s">
        <v>613</v>
      </c>
      <c r="D264" s="212" t="s">
        <v>131</v>
      </c>
      <c r="E264" s="213" t="s">
        <v>614</v>
      </c>
      <c r="F264" s="214" t="s">
        <v>615</v>
      </c>
      <c r="G264" s="215" t="s">
        <v>279</v>
      </c>
      <c r="H264" s="216">
        <v>2</v>
      </c>
      <c r="I264" s="217"/>
      <c r="J264" s="218">
        <f>ROUND(I264*H264,2)</f>
        <v>0</v>
      </c>
      <c r="K264" s="219"/>
      <c r="L264" s="41"/>
      <c r="M264" s="220" t="s">
        <v>1</v>
      </c>
      <c r="N264" s="221" t="s">
        <v>39</v>
      </c>
      <c r="O264" s="88"/>
      <c r="P264" s="222">
        <f>O264*H264</f>
        <v>0</v>
      </c>
      <c r="Q264" s="222">
        <v>0</v>
      </c>
      <c r="R264" s="222">
        <f>Q264*H264</f>
        <v>0</v>
      </c>
      <c r="S264" s="222">
        <v>0.17399999999999999</v>
      </c>
      <c r="T264" s="223">
        <f>S264*H264</f>
        <v>0.34799999999999998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4" t="s">
        <v>237</v>
      </c>
      <c r="AT264" s="224" t="s">
        <v>131</v>
      </c>
      <c r="AU264" s="224" t="s">
        <v>136</v>
      </c>
      <c r="AY264" s="14" t="s">
        <v>127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4" t="s">
        <v>136</v>
      </c>
      <c r="BK264" s="225">
        <f>ROUND(I264*H264,2)</f>
        <v>0</v>
      </c>
      <c r="BL264" s="14" t="s">
        <v>237</v>
      </c>
      <c r="BM264" s="224" t="s">
        <v>616</v>
      </c>
    </row>
    <row r="265" s="2" customFormat="1" ht="24.15" customHeight="1">
      <c r="A265" s="35"/>
      <c r="B265" s="36"/>
      <c r="C265" s="212" t="s">
        <v>617</v>
      </c>
      <c r="D265" s="212" t="s">
        <v>131</v>
      </c>
      <c r="E265" s="213" t="s">
        <v>618</v>
      </c>
      <c r="F265" s="214" t="s">
        <v>619</v>
      </c>
      <c r="G265" s="215" t="s">
        <v>279</v>
      </c>
      <c r="H265" s="216">
        <v>2</v>
      </c>
      <c r="I265" s="217"/>
      <c r="J265" s="218">
        <f>ROUND(I265*H265,2)</f>
        <v>0</v>
      </c>
      <c r="K265" s="219"/>
      <c r="L265" s="41"/>
      <c r="M265" s="220" t="s">
        <v>1</v>
      </c>
      <c r="N265" s="221" t="s">
        <v>39</v>
      </c>
      <c r="O265" s="88"/>
      <c r="P265" s="222">
        <f>O265*H265</f>
        <v>0</v>
      </c>
      <c r="Q265" s="222">
        <v>0</v>
      </c>
      <c r="R265" s="222">
        <f>Q265*H265</f>
        <v>0</v>
      </c>
      <c r="S265" s="222">
        <v>0.1104</v>
      </c>
      <c r="T265" s="223">
        <f>S265*H265</f>
        <v>0.2208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4" t="s">
        <v>135</v>
      </c>
      <c r="AT265" s="224" t="s">
        <v>131</v>
      </c>
      <c r="AU265" s="224" t="s">
        <v>136</v>
      </c>
      <c r="AY265" s="14" t="s">
        <v>127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4" t="s">
        <v>136</v>
      </c>
      <c r="BK265" s="225">
        <f>ROUND(I265*H265,2)</f>
        <v>0</v>
      </c>
      <c r="BL265" s="14" t="s">
        <v>135</v>
      </c>
      <c r="BM265" s="224" t="s">
        <v>620</v>
      </c>
    </row>
    <row r="266" s="2" customFormat="1" ht="24.15" customHeight="1">
      <c r="A266" s="35"/>
      <c r="B266" s="36"/>
      <c r="C266" s="212" t="s">
        <v>621</v>
      </c>
      <c r="D266" s="212" t="s">
        <v>131</v>
      </c>
      <c r="E266" s="213" t="s">
        <v>622</v>
      </c>
      <c r="F266" s="214" t="s">
        <v>623</v>
      </c>
      <c r="G266" s="215" t="s">
        <v>202</v>
      </c>
      <c r="H266" s="216">
        <v>0.017000000000000001</v>
      </c>
      <c r="I266" s="217"/>
      <c r="J266" s="218">
        <f>ROUND(I266*H266,2)</f>
        <v>0</v>
      </c>
      <c r="K266" s="219"/>
      <c r="L266" s="41"/>
      <c r="M266" s="220" t="s">
        <v>1</v>
      </c>
      <c r="N266" s="221" t="s">
        <v>39</v>
      </c>
      <c r="O266" s="88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4" t="s">
        <v>237</v>
      </c>
      <c r="AT266" s="224" t="s">
        <v>131</v>
      </c>
      <c r="AU266" s="224" t="s">
        <v>136</v>
      </c>
      <c r="AY266" s="14" t="s">
        <v>127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4" t="s">
        <v>136</v>
      </c>
      <c r="BK266" s="225">
        <f>ROUND(I266*H266,2)</f>
        <v>0</v>
      </c>
      <c r="BL266" s="14" t="s">
        <v>237</v>
      </c>
      <c r="BM266" s="224" t="s">
        <v>624</v>
      </c>
    </row>
    <row r="267" s="2" customFormat="1" ht="24.15" customHeight="1">
      <c r="A267" s="35"/>
      <c r="B267" s="36"/>
      <c r="C267" s="212" t="s">
        <v>625</v>
      </c>
      <c r="D267" s="212" t="s">
        <v>131</v>
      </c>
      <c r="E267" s="213" t="s">
        <v>626</v>
      </c>
      <c r="F267" s="214" t="s">
        <v>627</v>
      </c>
      <c r="G267" s="215" t="s">
        <v>202</v>
      </c>
      <c r="H267" s="216">
        <v>0.017000000000000001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39</v>
      </c>
      <c r="O267" s="88"/>
      <c r="P267" s="222">
        <f>O267*H267</f>
        <v>0</v>
      </c>
      <c r="Q267" s="222">
        <v>0</v>
      </c>
      <c r="R267" s="222">
        <f>Q267*H267</f>
        <v>0</v>
      </c>
      <c r="S267" s="222">
        <v>0</v>
      </c>
      <c r="T267" s="22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4" t="s">
        <v>237</v>
      </c>
      <c r="AT267" s="224" t="s">
        <v>131</v>
      </c>
      <c r="AU267" s="224" t="s">
        <v>136</v>
      </c>
      <c r="AY267" s="14" t="s">
        <v>127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4" t="s">
        <v>136</v>
      </c>
      <c r="BK267" s="225">
        <f>ROUND(I267*H267,2)</f>
        <v>0</v>
      </c>
      <c r="BL267" s="14" t="s">
        <v>237</v>
      </c>
      <c r="BM267" s="224" t="s">
        <v>628</v>
      </c>
    </row>
    <row r="268" s="2" customFormat="1" ht="24.15" customHeight="1">
      <c r="A268" s="35"/>
      <c r="B268" s="36"/>
      <c r="C268" s="212" t="s">
        <v>629</v>
      </c>
      <c r="D268" s="212" t="s">
        <v>131</v>
      </c>
      <c r="E268" s="213" t="s">
        <v>630</v>
      </c>
      <c r="F268" s="214" t="s">
        <v>631</v>
      </c>
      <c r="G268" s="215" t="s">
        <v>202</v>
      </c>
      <c r="H268" s="216">
        <v>0.017000000000000001</v>
      </c>
      <c r="I268" s="217"/>
      <c r="J268" s="218">
        <f>ROUND(I268*H268,2)</f>
        <v>0</v>
      </c>
      <c r="K268" s="219"/>
      <c r="L268" s="41"/>
      <c r="M268" s="220" t="s">
        <v>1</v>
      </c>
      <c r="N268" s="221" t="s">
        <v>39</v>
      </c>
      <c r="O268" s="88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4" t="s">
        <v>237</v>
      </c>
      <c r="AT268" s="224" t="s">
        <v>131</v>
      </c>
      <c r="AU268" s="224" t="s">
        <v>136</v>
      </c>
      <c r="AY268" s="14" t="s">
        <v>127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4" t="s">
        <v>136</v>
      </c>
      <c r="BK268" s="225">
        <f>ROUND(I268*H268,2)</f>
        <v>0</v>
      </c>
      <c r="BL268" s="14" t="s">
        <v>237</v>
      </c>
      <c r="BM268" s="224" t="s">
        <v>632</v>
      </c>
    </row>
    <row r="269" s="12" customFormat="1" ht="22.8" customHeight="1">
      <c r="A269" s="12"/>
      <c r="B269" s="196"/>
      <c r="C269" s="197"/>
      <c r="D269" s="198" t="s">
        <v>72</v>
      </c>
      <c r="E269" s="210" t="s">
        <v>633</v>
      </c>
      <c r="F269" s="210" t="s">
        <v>634</v>
      </c>
      <c r="G269" s="197"/>
      <c r="H269" s="197"/>
      <c r="I269" s="200"/>
      <c r="J269" s="211">
        <f>BK269</f>
        <v>0</v>
      </c>
      <c r="K269" s="197"/>
      <c r="L269" s="202"/>
      <c r="M269" s="203"/>
      <c r="N269" s="204"/>
      <c r="O269" s="204"/>
      <c r="P269" s="205">
        <f>SUM(P270:P281)</f>
        <v>0</v>
      </c>
      <c r="Q269" s="204"/>
      <c r="R269" s="205">
        <f>SUM(R270:R281)</f>
        <v>0.91422480000000006</v>
      </c>
      <c r="S269" s="204"/>
      <c r="T269" s="206">
        <f>SUM(T270:T281)</f>
        <v>1.507036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7" t="s">
        <v>136</v>
      </c>
      <c r="AT269" s="208" t="s">
        <v>72</v>
      </c>
      <c r="AU269" s="208" t="s">
        <v>81</v>
      </c>
      <c r="AY269" s="207" t="s">
        <v>127</v>
      </c>
      <c r="BK269" s="209">
        <f>SUM(BK270:BK281)</f>
        <v>0</v>
      </c>
    </row>
    <row r="270" s="2" customFormat="1" ht="24.15" customHeight="1">
      <c r="A270" s="35"/>
      <c r="B270" s="36"/>
      <c r="C270" s="212" t="s">
        <v>635</v>
      </c>
      <c r="D270" s="212" t="s">
        <v>131</v>
      </c>
      <c r="E270" s="213" t="s">
        <v>636</v>
      </c>
      <c r="F270" s="214" t="s">
        <v>637</v>
      </c>
      <c r="G270" s="215" t="s">
        <v>248</v>
      </c>
      <c r="H270" s="216">
        <v>75.549999999999997</v>
      </c>
      <c r="I270" s="217"/>
      <c r="J270" s="218">
        <f>ROUND(I270*H270,2)</f>
        <v>0</v>
      </c>
      <c r="K270" s="219"/>
      <c r="L270" s="41"/>
      <c r="M270" s="220" t="s">
        <v>1</v>
      </c>
      <c r="N270" s="221" t="s">
        <v>39</v>
      </c>
      <c r="O270" s="88"/>
      <c r="P270" s="222">
        <f>O270*H270</f>
        <v>0</v>
      </c>
      <c r="Q270" s="222">
        <v>0</v>
      </c>
      <c r="R270" s="222">
        <f>Q270*H270</f>
        <v>0</v>
      </c>
      <c r="S270" s="222">
        <v>0.001</v>
      </c>
      <c r="T270" s="223">
        <f>S270*H270</f>
        <v>0.075549999999999992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4" t="s">
        <v>237</v>
      </c>
      <c r="AT270" s="224" t="s">
        <v>131</v>
      </c>
      <c r="AU270" s="224" t="s">
        <v>136</v>
      </c>
      <c r="AY270" s="14" t="s">
        <v>127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4" t="s">
        <v>136</v>
      </c>
      <c r="BK270" s="225">
        <f>ROUND(I270*H270,2)</f>
        <v>0</v>
      </c>
      <c r="BL270" s="14" t="s">
        <v>237</v>
      </c>
      <c r="BM270" s="224" t="s">
        <v>638</v>
      </c>
    </row>
    <row r="271" s="2" customFormat="1" ht="24.15" customHeight="1">
      <c r="A271" s="35"/>
      <c r="B271" s="36"/>
      <c r="C271" s="212" t="s">
        <v>639</v>
      </c>
      <c r="D271" s="212" t="s">
        <v>131</v>
      </c>
      <c r="E271" s="213" t="s">
        <v>640</v>
      </c>
      <c r="F271" s="214" t="s">
        <v>641</v>
      </c>
      <c r="G271" s="215" t="s">
        <v>248</v>
      </c>
      <c r="H271" s="216">
        <v>75.549999999999997</v>
      </c>
      <c r="I271" s="217"/>
      <c r="J271" s="218">
        <f>ROUND(I271*H271,2)</f>
        <v>0</v>
      </c>
      <c r="K271" s="219"/>
      <c r="L271" s="41"/>
      <c r="M271" s="220" t="s">
        <v>1</v>
      </c>
      <c r="N271" s="221" t="s">
        <v>39</v>
      </c>
      <c r="O271" s="88"/>
      <c r="P271" s="222">
        <f>O271*H271</f>
        <v>0</v>
      </c>
      <c r="Q271" s="222">
        <v>3.0000000000000001E-05</v>
      </c>
      <c r="R271" s="222">
        <f>Q271*H271</f>
        <v>0.0022664999999999999</v>
      </c>
      <c r="S271" s="222">
        <v>0</v>
      </c>
      <c r="T271" s="22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4" t="s">
        <v>237</v>
      </c>
      <c r="AT271" s="224" t="s">
        <v>131</v>
      </c>
      <c r="AU271" s="224" t="s">
        <v>136</v>
      </c>
      <c r="AY271" s="14" t="s">
        <v>127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4" t="s">
        <v>136</v>
      </c>
      <c r="BK271" s="225">
        <f>ROUND(I271*H271,2)</f>
        <v>0</v>
      </c>
      <c r="BL271" s="14" t="s">
        <v>237</v>
      </c>
      <c r="BM271" s="224" t="s">
        <v>642</v>
      </c>
    </row>
    <row r="272" s="2" customFormat="1" ht="16.5" customHeight="1">
      <c r="A272" s="35"/>
      <c r="B272" s="36"/>
      <c r="C272" s="226" t="s">
        <v>643</v>
      </c>
      <c r="D272" s="226" t="s">
        <v>240</v>
      </c>
      <c r="E272" s="227" t="s">
        <v>644</v>
      </c>
      <c r="F272" s="228" t="s">
        <v>645</v>
      </c>
      <c r="G272" s="229" t="s">
        <v>248</v>
      </c>
      <c r="H272" s="230">
        <v>81.593999999999994</v>
      </c>
      <c r="I272" s="231"/>
      <c r="J272" s="232">
        <f>ROUND(I272*H272,2)</f>
        <v>0</v>
      </c>
      <c r="K272" s="233"/>
      <c r="L272" s="234"/>
      <c r="M272" s="235" t="s">
        <v>1</v>
      </c>
      <c r="N272" s="236" t="s">
        <v>39</v>
      </c>
      <c r="O272" s="88"/>
      <c r="P272" s="222">
        <f>O272*H272</f>
        <v>0</v>
      </c>
      <c r="Q272" s="222">
        <v>0.00020000000000000001</v>
      </c>
      <c r="R272" s="222">
        <f>Q272*H272</f>
        <v>0.016318799999999998</v>
      </c>
      <c r="S272" s="222">
        <v>0</v>
      </c>
      <c r="T272" s="22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4" t="s">
        <v>243</v>
      </c>
      <c r="AT272" s="224" t="s">
        <v>240</v>
      </c>
      <c r="AU272" s="224" t="s">
        <v>136</v>
      </c>
      <c r="AY272" s="14" t="s">
        <v>127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4" t="s">
        <v>136</v>
      </c>
      <c r="BK272" s="225">
        <f>ROUND(I272*H272,2)</f>
        <v>0</v>
      </c>
      <c r="BL272" s="14" t="s">
        <v>237</v>
      </c>
      <c r="BM272" s="224" t="s">
        <v>646</v>
      </c>
    </row>
    <row r="273" s="2" customFormat="1" ht="21.75" customHeight="1">
      <c r="A273" s="35"/>
      <c r="B273" s="36"/>
      <c r="C273" s="212" t="s">
        <v>647</v>
      </c>
      <c r="D273" s="212" t="s">
        <v>131</v>
      </c>
      <c r="E273" s="213" t="s">
        <v>648</v>
      </c>
      <c r="F273" s="214" t="s">
        <v>649</v>
      </c>
      <c r="G273" s="215" t="s">
        <v>134</v>
      </c>
      <c r="H273" s="216">
        <v>78.980999999999995</v>
      </c>
      <c r="I273" s="217"/>
      <c r="J273" s="218">
        <f>ROUND(I273*H273,2)</f>
        <v>0</v>
      </c>
      <c r="K273" s="219"/>
      <c r="L273" s="41"/>
      <c r="M273" s="220" t="s">
        <v>1</v>
      </c>
      <c r="N273" s="221" t="s">
        <v>39</v>
      </c>
      <c r="O273" s="88"/>
      <c r="P273" s="222">
        <f>O273*H273</f>
        <v>0</v>
      </c>
      <c r="Q273" s="222">
        <v>0</v>
      </c>
      <c r="R273" s="222">
        <f>Q273*H273</f>
        <v>0</v>
      </c>
      <c r="S273" s="222">
        <v>0.014999999999999999</v>
      </c>
      <c r="T273" s="223">
        <f>S273*H273</f>
        <v>1.184715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4" t="s">
        <v>237</v>
      </c>
      <c r="AT273" s="224" t="s">
        <v>131</v>
      </c>
      <c r="AU273" s="224" t="s">
        <v>136</v>
      </c>
      <c r="AY273" s="14" t="s">
        <v>127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4" t="s">
        <v>136</v>
      </c>
      <c r="BK273" s="225">
        <f>ROUND(I273*H273,2)</f>
        <v>0</v>
      </c>
      <c r="BL273" s="14" t="s">
        <v>237</v>
      </c>
      <c r="BM273" s="224" t="s">
        <v>650</v>
      </c>
    </row>
    <row r="274" s="2" customFormat="1" ht="24.15" customHeight="1">
      <c r="A274" s="35"/>
      <c r="B274" s="36"/>
      <c r="C274" s="212" t="s">
        <v>651</v>
      </c>
      <c r="D274" s="212" t="s">
        <v>131</v>
      </c>
      <c r="E274" s="213" t="s">
        <v>652</v>
      </c>
      <c r="F274" s="214" t="s">
        <v>653</v>
      </c>
      <c r="G274" s="215" t="s">
        <v>134</v>
      </c>
      <c r="H274" s="216">
        <v>78.980999999999995</v>
      </c>
      <c r="I274" s="217"/>
      <c r="J274" s="218">
        <f>ROUND(I274*H274,2)</f>
        <v>0</v>
      </c>
      <c r="K274" s="219"/>
      <c r="L274" s="41"/>
      <c r="M274" s="220" t="s">
        <v>1</v>
      </c>
      <c r="N274" s="221" t="s">
        <v>39</v>
      </c>
      <c r="O274" s="88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4" t="s">
        <v>237</v>
      </c>
      <c r="AT274" s="224" t="s">
        <v>131</v>
      </c>
      <c r="AU274" s="224" t="s">
        <v>136</v>
      </c>
      <c r="AY274" s="14" t="s">
        <v>127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4" t="s">
        <v>136</v>
      </c>
      <c r="BK274" s="225">
        <f>ROUND(I274*H274,2)</f>
        <v>0</v>
      </c>
      <c r="BL274" s="14" t="s">
        <v>237</v>
      </c>
      <c r="BM274" s="224" t="s">
        <v>654</v>
      </c>
    </row>
    <row r="275" s="2" customFormat="1" ht="24.15" customHeight="1">
      <c r="A275" s="35"/>
      <c r="B275" s="36"/>
      <c r="C275" s="226" t="s">
        <v>655</v>
      </c>
      <c r="D275" s="226" t="s">
        <v>240</v>
      </c>
      <c r="E275" s="227" t="s">
        <v>656</v>
      </c>
      <c r="F275" s="228" t="s">
        <v>657</v>
      </c>
      <c r="G275" s="229" t="s">
        <v>134</v>
      </c>
      <c r="H275" s="230">
        <v>85.299000000000007</v>
      </c>
      <c r="I275" s="231"/>
      <c r="J275" s="232">
        <f>ROUND(I275*H275,2)</f>
        <v>0</v>
      </c>
      <c r="K275" s="233"/>
      <c r="L275" s="234"/>
      <c r="M275" s="235" t="s">
        <v>1</v>
      </c>
      <c r="N275" s="236" t="s">
        <v>39</v>
      </c>
      <c r="O275" s="88"/>
      <c r="P275" s="222">
        <f>O275*H275</f>
        <v>0</v>
      </c>
      <c r="Q275" s="222">
        <v>0.0097000000000000003</v>
      </c>
      <c r="R275" s="222">
        <f>Q275*H275</f>
        <v>0.82740030000000009</v>
      </c>
      <c r="S275" s="222">
        <v>0</v>
      </c>
      <c r="T275" s="223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4" t="s">
        <v>243</v>
      </c>
      <c r="AT275" s="224" t="s">
        <v>240</v>
      </c>
      <c r="AU275" s="224" t="s">
        <v>136</v>
      </c>
      <c r="AY275" s="14" t="s">
        <v>127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4" t="s">
        <v>136</v>
      </c>
      <c r="BK275" s="225">
        <f>ROUND(I275*H275,2)</f>
        <v>0</v>
      </c>
      <c r="BL275" s="14" t="s">
        <v>237</v>
      </c>
      <c r="BM275" s="224" t="s">
        <v>658</v>
      </c>
    </row>
    <row r="276" s="2" customFormat="1" ht="21.75" customHeight="1">
      <c r="A276" s="35"/>
      <c r="B276" s="36"/>
      <c r="C276" s="212" t="s">
        <v>135</v>
      </c>
      <c r="D276" s="212" t="s">
        <v>131</v>
      </c>
      <c r="E276" s="213" t="s">
        <v>659</v>
      </c>
      <c r="F276" s="214" t="s">
        <v>660</v>
      </c>
      <c r="G276" s="215" t="s">
        <v>134</v>
      </c>
      <c r="H276" s="216">
        <v>35.253</v>
      </c>
      <c r="I276" s="217"/>
      <c r="J276" s="218">
        <f>ROUND(I276*H276,2)</f>
        <v>0</v>
      </c>
      <c r="K276" s="219"/>
      <c r="L276" s="41"/>
      <c r="M276" s="220" t="s">
        <v>1</v>
      </c>
      <c r="N276" s="221" t="s">
        <v>39</v>
      </c>
      <c r="O276" s="88"/>
      <c r="P276" s="222">
        <f>O276*H276</f>
        <v>0</v>
      </c>
      <c r="Q276" s="222">
        <v>0</v>
      </c>
      <c r="R276" s="222">
        <f>Q276*H276</f>
        <v>0</v>
      </c>
      <c r="S276" s="222">
        <v>0.0070000000000000001</v>
      </c>
      <c r="T276" s="223">
        <f>S276*H276</f>
        <v>0.24677100000000002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4" t="s">
        <v>237</v>
      </c>
      <c r="AT276" s="224" t="s">
        <v>131</v>
      </c>
      <c r="AU276" s="224" t="s">
        <v>136</v>
      </c>
      <c r="AY276" s="14" t="s">
        <v>127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4" t="s">
        <v>136</v>
      </c>
      <c r="BK276" s="225">
        <f>ROUND(I276*H276,2)</f>
        <v>0</v>
      </c>
      <c r="BL276" s="14" t="s">
        <v>237</v>
      </c>
      <c r="BM276" s="224" t="s">
        <v>661</v>
      </c>
    </row>
    <row r="277" s="2" customFormat="1" ht="24.15" customHeight="1">
      <c r="A277" s="35"/>
      <c r="B277" s="36"/>
      <c r="C277" s="212" t="s">
        <v>662</v>
      </c>
      <c r="D277" s="212" t="s">
        <v>131</v>
      </c>
      <c r="E277" s="213" t="s">
        <v>663</v>
      </c>
      <c r="F277" s="214" t="s">
        <v>664</v>
      </c>
      <c r="G277" s="215" t="s">
        <v>134</v>
      </c>
      <c r="H277" s="216">
        <v>78.980999999999995</v>
      </c>
      <c r="I277" s="217"/>
      <c r="J277" s="218">
        <f>ROUND(I277*H277,2)</f>
        <v>0</v>
      </c>
      <c r="K277" s="219"/>
      <c r="L277" s="41"/>
      <c r="M277" s="220" t="s">
        <v>1</v>
      </c>
      <c r="N277" s="221" t="s">
        <v>39</v>
      </c>
      <c r="O277" s="88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4" t="s">
        <v>237</v>
      </c>
      <c r="AT277" s="224" t="s">
        <v>131</v>
      </c>
      <c r="AU277" s="224" t="s">
        <v>136</v>
      </c>
      <c r="AY277" s="14" t="s">
        <v>127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4" t="s">
        <v>136</v>
      </c>
      <c r="BK277" s="225">
        <f>ROUND(I277*H277,2)</f>
        <v>0</v>
      </c>
      <c r="BL277" s="14" t="s">
        <v>237</v>
      </c>
      <c r="BM277" s="224" t="s">
        <v>665</v>
      </c>
    </row>
    <row r="278" s="2" customFormat="1" ht="37.8" customHeight="1">
      <c r="A278" s="35"/>
      <c r="B278" s="36"/>
      <c r="C278" s="226" t="s">
        <v>666</v>
      </c>
      <c r="D278" s="226" t="s">
        <v>240</v>
      </c>
      <c r="E278" s="227" t="s">
        <v>667</v>
      </c>
      <c r="F278" s="228" t="s">
        <v>668</v>
      </c>
      <c r="G278" s="229" t="s">
        <v>248</v>
      </c>
      <c r="H278" s="230">
        <v>85.299000000000007</v>
      </c>
      <c r="I278" s="231"/>
      <c r="J278" s="232">
        <f>ROUND(I278*H278,2)</f>
        <v>0</v>
      </c>
      <c r="K278" s="233"/>
      <c r="L278" s="234"/>
      <c r="M278" s="235" t="s">
        <v>1</v>
      </c>
      <c r="N278" s="236" t="s">
        <v>39</v>
      </c>
      <c r="O278" s="88"/>
      <c r="P278" s="222">
        <f>O278*H278</f>
        <v>0</v>
      </c>
      <c r="Q278" s="222">
        <v>0.00080000000000000004</v>
      </c>
      <c r="R278" s="222">
        <f>Q278*H278</f>
        <v>0.068239200000000014</v>
      </c>
      <c r="S278" s="222">
        <v>0</v>
      </c>
      <c r="T278" s="22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4" t="s">
        <v>243</v>
      </c>
      <c r="AT278" s="224" t="s">
        <v>240</v>
      </c>
      <c r="AU278" s="224" t="s">
        <v>136</v>
      </c>
      <c r="AY278" s="14" t="s">
        <v>127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4" t="s">
        <v>136</v>
      </c>
      <c r="BK278" s="225">
        <f>ROUND(I278*H278,2)</f>
        <v>0</v>
      </c>
      <c r="BL278" s="14" t="s">
        <v>237</v>
      </c>
      <c r="BM278" s="224" t="s">
        <v>669</v>
      </c>
    </row>
    <row r="279" s="2" customFormat="1" ht="24.15" customHeight="1">
      <c r="A279" s="35"/>
      <c r="B279" s="36"/>
      <c r="C279" s="212" t="s">
        <v>670</v>
      </c>
      <c r="D279" s="212" t="s">
        <v>131</v>
      </c>
      <c r="E279" s="213" t="s">
        <v>671</v>
      </c>
      <c r="F279" s="214" t="s">
        <v>672</v>
      </c>
      <c r="G279" s="215" t="s">
        <v>202</v>
      </c>
      <c r="H279" s="216">
        <v>0.91400000000000003</v>
      </c>
      <c r="I279" s="217"/>
      <c r="J279" s="218">
        <f>ROUND(I279*H279,2)</f>
        <v>0</v>
      </c>
      <c r="K279" s="219"/>
      <c r="L279" s="41"/>
      <c r="M279" s="220" t="s">
        <v>1</v>
      </c>
      <c r="N279" s="221" t="s">
        <v>39</v>
      </c>
      <c r="O279" s="88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4" t="s">
        <v>237</v>
      </c>
      <c r="AT279" s="224" t="s">
        <v>131</v>
      </c>
      <c r="AU279" s="224" t="s">
        <v>136</v>
      </c>
      <c r="AY279" s="14" t="s">
        <v>127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4" t="s">
        <v>136</v>
      </c>
      <c r="BK279" s="225">
        <f>ROUND(I279*H279,2)</f>
        <v>0</v>
      </c>
      <c r="BL279" s="14" t="s">
        <v>237</v>
      </c>
      <c r="BM279" s="224" t="s">
        <v>673</v>
      </c>
    </row>
    <row r="280" s="2" customFormat="1" ht="24.15" customHeight="1">
      <c r="A280" s="35"/>
      <c r="B280" s="36"/>
      <c r="C280" s="212" t="s">
        <v>674</v>
      </c>
      <c r="D280" s="212" t="s">
        <v>131</v>
      </c>
      <c r="E280" s="213" t="s">
        <v>675</v>
      </c>
      <c r="F280" s="214" t="s">
        <v>676</v>
      </c>
      <c r="G280" s="215" t="s">
        <v>202</v>
      </c>
      <c r="H280" s="216">
        <v>0.91400000000000003</v>
      </c>
      <c r="I280" s="217"/>
      <c r="J280" s="218">
        <f>ROUND(I280*H280,2)</f>
        <v>0</v>
      </c>
      <c r="K280" s="219"/>
      <c r="L280" s="41"/>
      <c r="M280" s="220" t="s">
        <v>1</v>
      </c>
      <c r="N280" s="221" t="s">
        <v>39</v>
      </c>
      <c r="O280" s="88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4" t="s">
        <v>237</v>
      </c>
      <c r="AT280" s="224" t="s">
        <v>131</v>
      </c>
      <c r="AU280" s="224" t="s">
        <v>136</v>
      </c>
      <c r="AY280" s="14" t="s">
        <v>127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4" t="s">
        <v>136</v>
      </c>
      <c r="BK280" s="225">
        <f>ROUND(I280*H280,2)</f>
        <v>0</v>
      </c>
      <c r="BL280" s="14" t="s">
        <v>237</v>
      </c>
      <c r="BM280" s="224" t="s">
        <v>677</v>
      </c>
    </row>
    <row r="281" s="2" customFormat="1" ht="24.15" customHeight="1">
      <c r="A281" s="35"/>
      <c r="B281" s="36"/>
      <c r="C281" s="212" t="s">
        <v>678</v>
      </c>
      <c r="D281" s="212" t="s">
        <v>131</v>
      </c>
      <c r="E281" s="213" t="s">
        <v>679</v>
      </c>
      <c r="F281" s="214" t="s">
        <v>680</v>
      </c>
      <c r="G281" s="215" t="s">
        <v>202</v>
      </c>
      <c r="H281" s="216">
        <v>0.91400000000000003</v>
      </c>
      <c r="I281" s="217"/>
      <c r="J281" s="218">
        <f>ROUND(I281*H281,2)</f>
        <v>0</v>
      </c>
      <c r="K281" s="219"/>
      <c r="L281" s="41"/>
      <c r="M281" s="220" t="s">
        <v>1</v>
      </c>
      <c r="N281" s="221" t="s">
        <v>39</v>
      </c>
      <c r="O281" s="88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4" t="s">
        <v>237</v>
      </c>
      <c r="AT281" s="224" t="s">
        <v>131</v>
      </c>
      <c r="AU281" s="224" t="s">
        <v>136</v>
      </c>
      <c r="AY281" s="14" t="s">
        <v>127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4" t="s">
        <v>136</v>
      </c>
      <c r="BK281" s="225">
        <f>ROUND(I281*H281,2)</f>
        <v>0</v>
      </c>
      <c r="BL281" s="14" t="s">
        <v>237</v>
      </c>
      <c r="BM281" s="224" t="s">
        <v>681</v>
      </c>
    </row>
    <row r="282" s="12" customFormat="1" ht="22.8" customHeight="1">
      <c r="A282" s="12"/>
      <c r="B282" s="196"/>
      <c r="C282" s="197"/>
      <c r="D282" s="198" t="s">
        <v>72</v>
      </c>
      <c r="E282" s="210" t="s">
        <v>682</v>
      </c>
      <c r="F282" s="210" t="s">
        <v>683</v>
      </c>
      <c r="G282" s="197"/>
      <c r="H282" s="197"/>
      <c r="I282" s="200"/>
      <c r="J282" s="211">
        <f>BK282</f>
        <v>0</v>
      </c>
      <c r="K282" s="197"/>
      <c r="L282" s="202"/>
      <c r="M282" s="203"/>
      <c r="N282" s="204"/>
      <c r="O282" s="204"/>
      <c r="P282" s="205">
        <f>SUM(P283:P297)</f>
        <v>0</v>
      </c>
      <c r="Q282" s="204"/>
      <c r="R282" s="205">
        <f>SUM(R283:R297)</f>
        <v>0.10385102000000002</v>
      </c>
      <c r="S282" s="204"/>
      <c r="T282" s="206">
        <f>SUM(T283:T297)</f>
        <v>0.034894700000000001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7" t="s">
        <v>136</v>
      </c>
      <c r="AT282" s="208" t="s">
        <v>72</v>
      </c>
      <c r="AU282" s="208" t="s">
        <v>81</v>
      </c>
      <c r="AY282" s="207" t="s">
        <v>127</v>
      </c>
      <c r="BK282" s="209">
        <f>SUM(BK283:BK297)</f>
        <v>0</v>
      </c>
    </row>
    <row r="283" s="2" customFormat="1" ht="24.15" customHeight="1">
      <c r="A283" s="35"/>
      <c r="B283" s="36"/>
      <c r="C283" s="212" t="s">
        <v>684</v>
      </c>
      <c r="D283" s="212" t="s">
        <v>131</v>
      </c>
      <c r="E283" s="213" t="s">
        <v>685</v>
      </c>
      <c r="F283" s="214" t="s">
        <v>686</v>
      </c>
      <c r="G283" s="215" t="s">
        <v>134</v>
      </c>
      <c r="H283" s="216">
        <v>12.323</v>
      </c>
      <c r="I283" s="217"/>
      <c r="J283" s="218">
        <f>ROUND(I283*H283,2)</f>
        <v>0</v>
      </c>
      <c r="K283" s="219"/>
      <c r="L283" s="41"/>
      <c r="M283" s="220" t="s">
        <v>1</v>
      </c>
      <c r="N283" s="221" t="s">
        <v>39</v>
      </c>
      <c r="O283" s="88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4" t="s">
        <v>237</v>
      </c>
      <c r="AT283" s="224" t="s">
        <v>131</v>
      </c>
      <c r="AU283" s="224" t="s">
        <v>136</v>
      </c>
      <c r="AY283" s="14" t="s">
        <v>127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4" t="s">
        <v>136</v>
      </c>
      <c r="BK283" s="225">
        <f>ROUND(I283*H283,2)</f>
        <v>0</v>
      </c>
      <c r="BL283" s="14" t="s">
        <v>237</v>
      </c>
      <c r="BM283" s="224" t="s">
        <v>687</v>
      </c>
    </row>
    <row r="284" s="2" customFormat="1" ht="16.5" customHeight="1">
      <c r="A284" s="35"/>
      <c r="B284" s="36"/>
      <c r="C284" s="212" t="s">
        <v>688</v>
      </c>
      <c r="D284" s="212" t="s">
        <v>131</v>
      </c>
      <c r="E284" s="213" t="s">
        <v>689</v>
      </c>
      <c r="F284" s="214" t="s">
        <v>690</v>
      </c>
      <c r="G284" s="215" t="s">
        <v>134</v>
      </c>
      <c r="H284" s="216">
        <v>12.323</v>
      </c>
      <c r="I284" s="217"/>
      <c r="J284" s="218">
        <f>ROUND(I284*H284,2)</f>
        <v>0</v>
      </c>
      <c r="K284" s="219"/>
      <c r="L284" s="41"/>
      <c r="M284" s="220" t="s">
        <v>1</v>
      </c>
      <c r="N284" s="221" t="s">
        <v>39</v>
      </c>
      <c r="O284" s="88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4" t="s">
        <v>237</v>
      </c>
      <c r="AT284" s="224" t="s">
        <v>131</v>
      </c>
      <c r="AU284" s="224" t="s">
        <v>136</v>
      </c>
      <c r="AY284" s="14" t="s">
        <v>127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4" t="s">
        <v>136</v>
      </c>
      <c r="BK284" s="225">
        <f>ROUND(I284*H284,2)</f>
        <v>0</v>
      </c>
      <c r="BL284" s="14" t="s">
        <v>237</v>
      </c>
      <c r="BM284" s="224" t="s">
        <v>691</v>
      </c>
    </row>
    <row r="285" s="2" customFormat="1" ht="24.15" customHeight="1">
      <c r="A285" s="35"/>
      <c r="B285" s="36"/>
      <c r="C285" s="212" t="s">
        <v>692</v>
      </c>
      <c r="D285" s="212" t="s">
        <v>131</v>
      </c>
      <c r="E285" s="213" t="s">
        <v>693</v>
      </c>
      <c r="F285" s="214" t="s">
        <v>694</v>
      </c>
      <c r="G285" s="215" t="s">
        <v>134</v>
      </c>
      <c r="H285" s="216">
        <v>12.323</v>
      </c>
      <c r="I285" s="217"/>
      <c r="J285" s="218">
        <f>ROUND(I285*H285,2)</f>
        <v>0</v>
      </c>
      <c r="K285" s="219"/>
      <c r="L285" s="41"/>
      <c r="M285" s="220" t="s">
        <v>1</v>
      </c>
      <c r="N285" s="221" t="s">
        <v>39</v>
      </c>
      <c r="O285" s="88"/>
      <c r="P285" s="222">
        <f>O285*H285</f>
        <v>0</v>
      </c>
      <c r="Q285" s="222">
        <v>3.0000000000000001E-05</v>
      </c>
      <c r="R285" s="222">
        <f>Q285*H285</f>
        <v>0.00036969000000000005</v>
      </c>
      <c r="S285" s="222">
        <v>0</v>
      </c>
      <c r="T285" s="22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4" t="s">
        <v>237</v>
      </c>
      <c r="AT285" s="224" t="s">
        <v>131</v>
      </c>
      <c r="AU285" s="224" t="s">
        <v>136</v>
      </c>
      <c r="AY285" s="14" t="s">
        <v>127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4" t="s">
        <v>136</v>
      </c>
      <c r="BK285" s="225">
        <f>ROUND(I285*H285,2)</f>
        <v>0</v>
      </c>
      <c r="BL285" s="14" t="s">
        <v>237</v>
      </c>
      <c r="BM285" s="224" t="s">
        <v>695</v>
      </c>
    </row>
    <row r="286" s="2" customFormat="1" ht="24.15" customHeight="1">
      <c r="A286" s="35"/>
      <c r="B286" s="36"/>
      <c r="C286" s="212" t="s">
        <v>696</v>
      </c>
      <c r="D286" s="212" t="s">
        <v>131</v>
      </c>
      <c r="E286" s="213" t="s">
        <v>697</v>
      </c>
      <c r="F286" s="214" t="s">
        <v>698</v>
      </c>
      <c r="G286" s="215" t="s">
        <v>134</v>
      </c>
      <c r="H286" s="216">
        <v>12.323</v>
      </c>
      <c r="I286" s="217"/>
      <c r="J286" s="218">
        <f>ROUND(I286*H286,2)</f>
        <v>0</v>
      </c>
      <c r="K286" s="219"/>
      <c r="L286" s="41"/>
      <c r="M286" s="220" t="s">
        <v>1</v>
      </c>
      <c r="N286" s="221" t="s">
        <v>39</v>
      </c>
      <c r="O286" s="88"/>
      <c r="P286" s="222">
        <f>O286*H286</f>
        <v>0</v>
      </c>
      <c r="Q286" s="222">
        <v>0.0045500000000000002</v>
      </c>
      <c r="R286" s="222">
        <f>Q286*H286</f>
        <v>0.056069650000000006</v>
      </c>
      <c r="S286" s="222">
        <v>0</v>
      </c>
      <c r="T286" s="22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4" t="s">
        <v>237</v>
      </c>
      <c r="AT286" s="224" t="s">
        <v>131</v>
      </c>
      <c r="AU286" s="224" t="s">
        <v>136</v>
      </c>
      <c r="AY286" s="14" t="s">
        <v>127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4" t="s">
        <v>136</v>
      </c>
      <c r="BK286" s="225">
        <f>ROUND(I286*H286,2)</f>
        <v>0</v>
      </c>
      <c r="BL286" s="14" t="s">
        <v>237</v>
      </c>
      <c r="BM286" s="224" t="s">
        <v>699</v>
      </c>
    </row>
    <row r="287" s="2" customFormat="1" ht="24.15" customHeight="1">
      <c r="A287" s="35"/>
      <c r="B287" s="36"/>
      <c r="C287" s="212" t="s">
        <v>700</v>
      </c>
      <c r="D287" s="212" t="s">
        <v>131</v>
      </c>
      <c r="E287" s="213" t="s">
        <v>701</v>
      </c>
      <c r="F287" s="214" t="s">
        <v>702</v>
      </c>
      <c r="G287" s="215" t="s">
        <v>134</v>
      </c>
      <c r="H287" s="216">
        <v>12.323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39</v>
      </c>
      <c r="O287" s="88"/>
      <c r="P287" s="222">
        <f>O287*H287</f>
        <v>0</v>
      </c>
      <c r="Q287" s="222">
        <v>0</v>
      </c>
      <c r="R287" s="222">
        <f>Q287*H287</f>
        <v>0</v>
      </c>
      <c r="S287" s="222">
        <v>0.0025000000000000001</v>
      </c>
      <c r="T287" s="223">
        <f>S287*H287</f>
        <v>0.030807500000000002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4" t="s">
        <v>237</v>
      </c>
      <c r="AT287" s="224" t="s">
        <v>131</v>
      </c>
      <c r="AU287" s="224" t="s">
        <v>136</v>
      </c>
      <c r="AY287" s="14" t="s">
        <v>127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4" t="s">
        <v>136</v>
      </c>
      <c r="BK287" s="225">
        <f>ROUND(I287*H287,2)</f>
        <v>0</v>
      </c>
      <c r="BL287" s="14" t="s">
        <v>237</v>
      </c>
      <c r="BM287" s="224" t="s">
        <v>703</v>
      </c>
    </row>
    <row r="288" s="2" customFormat="1" ht="16.5" customHeight="1">
      <c r="A288" s="35"/>
      <c r="B288" s="36"/>
      <c r="C288" s="212" t="s">
        <v>704</v>
      </c>
      <c r="D288" s="212" t="s">
        <v>131</v>
      </c>
      <c r="E288" s="213" t="s">
        <v>705</v>
      </c>
      <c r="F288" s="214" t="s">
        <v>706</v>
      </c>
      <c r="G288" s="215" t="s">
        <v>134</v>
      </c>
      <c r="H288" s="216">
        <v>12.323</v>
      </c>
      <c r="I288" s="217"/>
      <c r="J288" s="218">
        <f>ROUND(I288*H288,2)</f>
        <v>0</v>
      </c>
      <c r="K288" s="219"/>
      <c r="L288" s="41"/>
      <c r="M288" s="220" t="s">
        <v>1</v>
      </c>
      <c r="N288" s="221" t="s">
        <v>39</v>
      </c>
      <c r="O288" s="88"/>
      <c r="P288" s="222">
        <f>O288*H288</f>
        <v>0</v>
      </c>
      <c r="Q288" s="222">
        <v>0.00029999999999999997</v>
      </c>
      <c r="R288" s="222">
        <f>Q288*H288</f>
        <v>0.0036968999999999999</v>
      </c>
      <c r="S288" s="222">
        <v>0</v>
      </c>
      <c r="T288" s="22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4" t="s">
        <v>237</v>
      </c>
      <c r="AT288" s="224" t="s">
        <v>131</v>
      </c>
      <c r="AU288" s="224" t="s">
        <v>136</v>
      </c>
      <c r="AY288" s="14" t="s">
        <v>127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4" t="s">
        <v>136</v>
      </c>
      <c r="BK288" s="225">
        <f>ROUND(I288*H288,2)</f>
        <v>0</v>
      </c>
      <c r="BL288" s="14" t="s">
        <v>237</v>
      </c>
      <c r="BM288" s="224" t="s">
        <v>707</v>
      </c>
    </row>
    <row r="289" s="2" customFormat="1" ht="16.5" customHeight="1">
      <c r="A289" s="35"/>
      <c r="B289" s="36"/>
      <c r="C289" s="226" t="s">
        <v>708</v>
      </c>
      <c r="D289" s="226" t="s">
        <v>240</v>
      </c>
      <c r="E289" s="227" t="s">
        <v>709</v>
      </c>
      <c r="F289" s="228" t="s">
        <v>710</v>
      </c>
      <c r="G289" s="229" t="s">
        <v>134</v>
      </c>
      <c r="H289" s="230">
        <v>15.054</v>
      </c>
      <c r="I289" s="231"/>
      <c r="J289" s="232">
        <f>ROUND(I289*H289,2)</f>
        <v>0</v>
      </c>
      <c r="K289" s="233"/>
      <c r="L289" s="234"/>
      <c r="M289" s="235" t="s">
        <v>1</v>
      </c>
      <c r="N289" s="236" t="s">
        <v>39</v>
      </c>
      <c r="O289" s="88"/>
      <c r="P289" s="222">
        <f>O289*H289</f>
        <v>0</v>
      </c>
      <c r="Q289" s="222">
        <v>0.0028300000000000001</v>
      </c>
      <c r="R289" s="222">
        <f>Q289*H289</f>
        <v>0.04260282</v>
      </c>
      <c r="S289" s="222">
        <v>0</v>
      </c>
      <c r="T289" s="223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4" t="s">
        <v>243</v>
      </c>
      <c r="AT289" s="224" t="s">
        <v>240</v>
      </c>
      <c r="AU289" s="224" t="s">
        <v>136</v>
      </c>
      <c r="AY289" s="14" t="s">
        <v>127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4" t="s">
        <v>136</v>
      </c>
      <c r="BK289" s="225">
        <f>ROUND(I289*H289,2)</f>
        <v>0</v>
      </c>
      <c r="BL289" s="14" t="s">
        <v>237</v>
      </c>
      <c r="BM289" s="224" t="s">
        <v>711</v>
      </c>
    </row>
    <row r="290" s="2" customFormat="1" ht="21.75" customHeight="1">
      <c r="A290" s="35"/>
      <c r="B290" s="36"/>
      <c r="C290" s="212" t="s">
        <v>128</v>
      </c>
      <c r="D290" s="212" t="s">
        <v>131</v>
      </c>
      <c r="E290" s="213" t="s">
        <v>712</v>
      </c>
      <c r="F290" s="214" t="s">
        <v>713</v>
      </c>
      <c r="G290" s="215" t="s">
        <v>248</v>
      </c>
      <c r="H290" s="216">
        <v>13.624000000000001</v>
      </c>
      <c r="I290" s="217"/>
      <c r="J290" s="218">
        <f>ROUND(I290*H290,2)</f>
        <v>0</v>
      </c>
      <c r="K290" s="219"/>
      <c r="L290" s="41"/>
      <c r="M290" s="220" t="s">
        <v>1</v>
      </c>
      <c r="N290" s="221" t="s">
        <v>39</v>
      </c>
      <c r="O290" s="88"/>
      <c r="P290" s="222">
        <f>O290*H290</f>
        <v>0</v>
      </c>
      <c r="Q290" s="222">
        <v>0</v>
      </c>
      <c r="R290" s="222">
        <f>Q290*H290</f>
        <v>0</v>
      </c>
      <c r="S290" s="222">
        <v>0.00029999999999999997</v>
      </c>
      <c r="T290" s="223">
        <f>S290*H290</f>
        <v>0.0040872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4" t="s">
        <v>237</v>
      </c>
      <c r="AT290" s="224" t="s">
        <v>131</v>
      </c>
      <c r="AU290" s="224" t="s">
        <v>136</v>
      </c>
      <c r="AY290" s="14" t="s">
        <v>127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4" t="s">
        <v>136</v>
      </c>
      <c r="BK290" s="225">
        <f>ROUND(I290*H290,2)</f>
        <v>0</v>
      </c>
      <c r="BL290" s="14" t="s">
        <v>237</v>
      </c>
      <c r="BM290" s="224" t="s">
        <v>714</v>
      </c>
    </row>
    <row r="291" s="2" customFormat="1" ht="16.5" customHeight="1">
      <c r="A291" s="35"/>
      <c r="B291" s="36"/>
      <c r="C291" s="212" t="s">
        <v>715</v>
      </c>
      <c r="D291" s="212" t="s">
        <v>131</v>
      </c>
      <c r="E291" s="213" t="s">
        <v>716</v>
      </c>
      <c r="F291" s="214" t="s">
        <v>717</v>
      </c>
      <c r="G291" s="215" t="s">
        <v>248</v>
      </c>
      <c r="H291" s="216">
        <v>13.624000000000001</v>
      </c>
      <c r="I291" s="217"/>
      <c r="J291" s="218">
        <f>ROUND(I291*H291,2)</f>
        <v>0</v>
      </c>
      <c r="K291" s="219"/>
      <c r="L291" s="41"/>
      <c r="M291" s="220" t="s">
        <v>1</v>
      </c>
      <c r="N291" s="221" t="s">
        <v>39</v>
      </c>
      <c r="O291" s="88"/>
      <c r="P291" s="222">
        <f>O291*H291</f>
        <v>0</v>
      </c>
      <c r="Q291" s="222">
        <v>1.0000000000000001E-05</v>
      </c>
      <c r="R291" s="222">
        <f>Q291*H291</f>
        <v>0.00013624000000000001</v>
      </c>
      <c r="S291" s="222">
        <v>0</v>
      </c>
      <c r="T291" s="22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4" t="s">
        <v>237</v>
      </c>
      <c r="AT291" s="224" t="s">
        <v>131</v>
      </c>
      <c r="AU291" s="224" t="s">
        <v>136</v>
      </c>
      <c r="AY291" s="14" t="s">
        <v>127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4" t="s">
        <v>136</v>
      </c>
      <c r="BK291" s="225">
        <f>ROUND(I291*H291,2)</f>
        <v>0</v>
      </c>
      <c r="BL291" s="14" t="s">
        <v>237</v>
      </c>
      <c r="BM291" s="224" t="s">
        <v>718</v>
      </c>
    </row>
    <row r="292" s="2" customFormat="1" ht="24.15" customHeight="1">
      <c r="A292" s="35"/>
      <c r="B292" s="36"/>
      <c r="C292" s="226" t="s">
        <v>719</v>
      </c>
      <c r="D292" s="226" t="s">
        <v>240</v>
      </c>
      <c r="E292" s="227" t="s">
        <v>720</v>
      </c>
      <c r="F292" s="228" t="s">
        <v>721</v>
      </c>
      <c r="G292" s="229" t="s">
        <v>279</v>
      </c>
      <c r="H292" s="230">
        <v>5.6699999999999999</v>
      </c>
      <c r="I292" s="231"/>
      <c r="J292" s="232">
        <f>ROUND(I292*H292,2)</f>
        <v>0</v>
      </c>
      <c r="K292" s="233"/>
      <c r="L292" s="234"/>
      <c r="M292" s="235" t="s">
        <v>1</v>
      </c>
      <c r="N292" s="236" t="s">
        <v>39</v>
      </c>
      <c r="O292" s="88"/>
      <c r="P292" s="222">
        <f>O292*H292</f>
        <v>0</v>
      </c>
      <c r="Q292" s="222">
        <v>0.00010000000000000001</v>
      </c>
      <c r="R292" s="222">
        <f>Q292*H292</f>
        <v>0.00056700000000000001</v>
      </c>
      <c r="S292" s="222">
        <v>0</v>
      </c>
      <c r="T292" s="22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4" t="s">
        <v>243</v>
      </c>
      <c r="AT292" s="224" t="s">
        <v>240</v>
      </c>
      <c r="AU292" s="224" t="s">
        <v>136</v>
      </c>
      <c r="AY292" s="14" t="s">
        <v>127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4" t="s">
        <v>136</v>
      </c>
      <c r="BK292" s="225">
        <f>ROUND(I292*H292,2)</f>
        <v>0</v>
      </c>
      <c r="BL292" s="14" t="s">
        <v>237</v>
      </c>
      <c r="BM292" s="224" t="s">
        <v>722</v>
      </c>
    </row>
    <row r="293" s="2" customFormat="1" ht="16.5" customHeight="1">
      <c r="A293" s="35"/>
      <c r="B293" s="36"/>
      <c r="C293" s="212" t="s">
        <v>723</v>
      </c>
      <c r="D293" s="212" t="s">
        <v>131</v>
      </c>
      <c r="E293" s="213" t="s">
        <v>724</v>
      </c>
      <c r="F293" s="214" t="s">
        <v>725</v>
      </c>
      <c r="G293" s="215" t="s">
        <v>248</v>
      </c>
      <c r="H293" s="216">
        <v>13.624000000000001</v>
      </c>
      <c r="I293" s="217"/>
      <c r="J293" s="218">
        <f>ROUND(I293*H293,2)</f>
        <v>0</v>
      </c>
      <c r="K293" s="219"/>
      <c r="L293" s="41"/>
      <c r="M293" s="220" t="s">
        <v>1</v>
      </c>
      <c r="N293" s="221" t="s">
        <v>39</v>
      </c>
      <c r="O293" s="88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4" t="s">
        <v>237</v>
      </c>
      <c r="AT293" s="224" t="s">
        <v>131</v>
      </c>
      <c r="AU293" s="224" t="s">
        <v>136</v>
      </c>
      <c r="AY293" s="14" t="s">
        <v>127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4" t="s">
        <v>136</v>
      </c>
      <c r="BK293" s="225">
        <f>ROUND(I293*H293,2)</f>
        <v>0</v>
      </c>
      <c r="BL293" s="14" t="s">
        <v>237</v>
      </c>
      <c r="BM293" s="224" t="s">
        <v>726</v>
      </c>
    </row>
    <row r="294" s="2" customFormat="1" ht="16.5" customHeight="1">
      <c r="A294" s="35"/>
      <c r="B294" s="36"/>
      <c r="C294" s="212" t="s">
        <v>727</v>
      </c>
      <c r="D294" s="212" t="s">
        <v>131</v>
      </c>
      <c r="E294" s="213" t="s">
        <v>728</v>
      </c>
      <c r="F294" s="214" t="s">
        <v>729</v>
      </c>
      <c r="G294" s="215" t="s">
        <v>248</v>
      </c>
      <c r="H294" s="216">
        <v>13.624000000000001</v>
      </c>
      <c r="I294" s="217"/>
      <c r="J294" s="218">
        <f>ROUND(I294*H294,2)</f>
        <v>0</v>
      </c>
      <c r="K294" s="219"/>
      <c r="L294" s="41"/>
      <c r="M294" s="220" t="s">
        <v>1</v>
      </c>
      <c r="N294" s="221" t="s">
        <v>39</v>
      </c>
      <c r="O294" s="88"/>
      <c r="P294" s="222">
        <f>O294*H294</f>
        <v>0</v>
      </c>
      <c r="Q294" s="222">
        <v>3.0000000000000001E-05</v>
      </c>
      <c r="R294" s="222">
        <f>Q294*H294</f>
        <v>0.00040872</v>
      </c>
      <c r="S294" s="222">
        <v>0</v>
      </c>
      <c r="T294" s="22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4" t="s">
        <v>237</v>
      </c>
      <c r="AT294" s="224" t="s">
        <v>131</v>
      </c>
      <c r="AU294" s="224" t="s">
        <v>136</v>
      </c>
      <c r="AY294" s="14" t="s">
        <v>127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4" t="s">
        <v>136</v>
      </c>
      <c r="BK294" s="225">
        <f>ROUND(I294*H294,2)</f>
        <v>0</v>
      </c>
      <c r="BL294" s="14" t="s">
        <v>237</v>
      </c>
      <c r="BM294" s="224" t="s">
        <v>730</v>
      </c>
    </row>
    <row r="295" s="2" customFormat="1" ht="24.15" customHeight="1">
      <c r="A295" s="35"/>
      <c r="B295" s="36"/>
      <c r="C295" s="212" t="s">
        <v>731</v>
      </c>
      <c r="D295" s="212" t="s">
        <v>131</v>
      </c>
      <c r="E295" s="213" t="s">
        <v>732</v>
      </c>
      <c r="F295" s="214" t="s">
        <v>733</v>
      </c>
      <c r="G295" s="215" t="s">
        <v>202</v>
      </c>
      <c r="H295" s="216">
        <v>0.104</v>
      </c>
      <c r="I295" s="217"/>
      <c r="J295" s="218">
        <f>ROUND(I295*H295,2)</f>
        <v>0</v>
      </c>
      <c r="K295" s="219"/>
      <c r="L295" s="41"/>
      <c r="M295" s="220" t="s">
        <v>1</v>
      </c>
      <c r="N295" s="221" t="s">
        <v>39</v>
      </c>
      <c r="O295" s="88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4" t="s">
        <v>237</v>
      </c>
      <c r="AT295" s="224" t="s">
        <v>131</v>
      </c>
      <c r="AU295" s="224" t="s">
        <v>136</v>
      </c>
      <c r="AY295" s="14" t="s">
        <v>127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4" t="s">
        <v>136</v>
      </c>
      <c r="BK295" s="225">
        <f>ROUND(I295*H295,2)</f>
        <v>0</v>
      </c>
      <c r="BL295" s="14" t="s">
        <v>237</v>
      </c>
      <c r="BM295" s="224" t="s">
        <v>734</v>
      </c>
    </row>
    <row r="296" s="2" customFormat="1" ht="24.15" customHeight="1">
      <c r="A296" s="35"/>
      <c r="B296" s="36"/>
      <c r="C296" s="212" t="s">
        <v>735</v>
      </c>
      <c r="D296" s="212" t="s">
        <v>131</v>
      </c>
      <c r="E296" s="213" t="s">
        <v>736</v>
      </c>
      <c r="F296" s="214" t="s">
        <v>737</v>
      </c>
      <c r="G296" s="215" t="s">
        <v>202</v>
      </c>
      <c r="H296" s="216">
        <v>0.104</v>
      </c>
      <c r="I296" s="217"/>
      <c r="J296" s="218">
        <f>ROUND(I296*H296,2)</f>
        <v>0</v>
      </c>
      <c r="K296" s="219"/>
      <c r="L296" s="41"/>
      <c r="M296" s="220" t="s">
        <v>1</v>
      </c>
      <c r="N296" s="221" t="s">
        <v>39</v>
      </c>
      <c r="O296" s="88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4" t="s">
        <v>237</v>
      </c>
      <c r="AT296" s="224" t="s">
        <v>131</v>
      </c>
      <c r="AU296" s="224" t="s">
        <v>136</v>
      </c>
      <c r="AY296" s="14" t="s">
        <v>127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4" t="s">
        <v>136</v>
      </c>
      <c r="BK296" s="225">
        <f>ROUND(I296*H296,2)</f>
        <v>0</v>
      </c>
      <c r="BL296" s="14" t="s">
        <v>237</v>
      </c>
      <c r="BM296" s="224" t="s">
        <v>738</v>
      </c>
    </row>
    <row r="297" s="2" customFormat="1" ht="24.15" customHeight="1">
      <c r="A297" s="35"/>
      <c r="B297" s="36"/>
      <c r="C297" s="212" t="s">
        <v>739</v>
      </c>
      <c r="D297" s="212" t="s">
        <v>131</v>
      </c>
      <c r="E297" s="213" t="s">
        <v>740</v>
      </c>
      <c r="F297" s="214" t="s">
        <v>741</v>
      </c>
      <c r="G297" s="215" t="s">
        <v>202</v>
      </c>
      <c r="H297" s="216">
        <v>0.104</v>
      </c>
      <c r="I297" s="217"/>
      <c r="J297" s="218">
        <f>ROUND(I297*H297,2)</f>
        <v>0</v>
      </c>
      <c r="K297" s="219"/>
      <c r="L297" s="41"/>
      <c r="M297" s="220" t="s">
        <v>1</v>
      </c>
      <c r="N297" s="221" t="s">
        <v>39</v>
      </c>
      <c r="O297" s="88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4" t="s">
        <v>237</v>
      </c>
      <c r="AT297" s="224" t="s">
        <v>131</v>
      </c>
      <c r="AU297" s="224" t="s">
        <v>136</v>
      </c>
      <c r="AY297" s="14" t="s">
        <v>127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4" t="s">
        <v>136</v>
      </c>
      <c r="BK297" s="225">
        <f>ROUND(I297*H297,2)</f>
        <v>0</v>
      </c>
      <c r="BL297" s="14" t="s">
        <v>237</v>
      </c>
      <c r="BM297" s="224" t="s">
        <v>742</v>
      </c>
    </row>
    <row r="298" s="12" customFormat="1" ht="22.8" customHeight="1">
      <c r="A298" s="12"/>
      <c r="B298" s="196"/>
      <c r="C298" s="197"/>
      <c r="D298" s="198" t="s">
        <v>72</v>
      </c>
      <c r="E298" s="210" t="s">
        <v>743</v>
      </c>
      <c r="F298" s="210" t="s">
        <v>744</v>
      </c>
      <c r="G298" s="197"/>
      <c r="H298" s="197"/>
      <c r="I298" s="200"/>
      <c r="J298" s="211">
        <f>BK298</f>
        <v>0</v>
      </c>
      <c r="K298" s="197"/>
      <c r="L298" s="202"/>
      <c r="M298" s="203"/>
      <c r="N298" s="204"/>
      <c r="O298" s="204"/>
      <c r="P298" s="205">
        <f>SUM(P299:P306)</f>
        <v>0</v>
      </c>
      <c r="Q298" s="204"/>
      <c r="R298" s="205">
        <f>SUM(R299:R306)</f>
        <v>0.091203350000000002</v>
      </c>
      <c r="S298" s="204"/>
      <c r="T298" s="206">
        <f>SUM(T299:T306)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7" t="s">
        <v>136</v>
      </c>
      <c r="AT298" s="208" t="s">
        <v>72</v>
      </c>
      <c r="AU298" s="208" t="s">
        <v>81</v>
      </c>
      <c r="AY298" s="207" t="s">
        <v>127</v>
      </c>
      <c r="BK298" s="209">
        <f>SUM(BK299:BK306)</f>
        <v>0</v>
      </c>
    </row>
    <row r="299" s="2" customFormat="1" ht="16.5" customHeight="1">
      <c r="A299" s="35"/>
      <c r="B299" s="36"/>
      <c r="C299" s="212" t="s">
        <v>745</v>
      </c>
      <c r="D299" s="212" t="s">
        <v>131</v>
      </c>
      <c r="E299" s="213" t="s">
        <v>746</v>
      </c>
      <c r="F299" s="214" t="s">
        <v>747</v>
      </c>
      <c r="G299" s="215" t="s">
        <v>134</v>
      </c>
      <c r="H299" s="216">
        <v>5.6109999999999998</v>
      </c>
      <c r="I299" s="217"/>
      <c r="J299" s="218">
        <f>ROUND(I299*H299,2)</f>
        <v>0</v>
      </c>
      <c r="K299" s="219"/>
      <c r="L299" s="41"/>
      <c r="M299" s="220" t="s">
        <v>1</v>
      </c>
      <c r="N299" s="221" t="s">
        <v>39</v>
      </c>
      <c r="O299" s="88"/>
      <c r="P299" s="222">
        <f>O299*H299</f>
        <v>0</v>
      </c>
      <c r="Q299" s="222">
        <v>0.00029999999999999997</v>
      </c>
      <c r="R299" s="222">
        <f>Q299*H299</f>
        <v>0.0016832999999999998</v>
      </c>
      <c r="S299" s="222">
        <v>0</v>
      </c>
      <c r="T299" s="223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4" t="s">
        <v>237</v>
      </c>
      <c r="AT299" s="224" t="s">
        <v>131</v>
      </c>
      <c r="AU299" s="224" t="s">
        <v>136</v>
      </c>
      <c r="AY299" s="14" t="s">
        <v>127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4" t="s">
        <v>136</v>
      </c>
      <c r="BK299" s="225">
        <f>ROUND(I299*H299,2)</f>
        <v>0</v>
      </c>
      <c r="BL299" s="14" t="s">
        <v>237</v>
      </c>
      <c r="BM299" s="224" t="s">
        <v>748</v>
      </c>
    </row>
    <row r="300" s="2" customFormat="1" ht="24.15" customHeight="1">
      <c r="A300" s="35"/>
      <c r="B300" s="36"/>
      <c r="C300" s="212" t="s">
        <v>749</v>
      </c>
      <c r="D300" s="212" t="s">
        <v>131</v>
      </c>
      <c r="E300" s="213" t="s">
        <v>750</v>
      </c>
      <c r="F300" s="214" t="s">
        <v>751</v>
      </c>
      <c r="G300" s="215" t="s">
        <v>134</v>
      </c>
      <c r="H300" s="216">
        <v>5.6109999999999998</v>
      </c>
      <c r="I300" s="217"/>
      <c r="J300" s="218">
        <f>ROUND(I300*H300,2)</f>
        <v>0</v>
      </c>
      <c r="K300" s="219"/>
      <c r="L300" s="41"/>
      <c r="M300" s="220" t="s">
        <v>1</v>
      </c>
      <c r="N300" s="221" t="s">
        <v>39</v>
      </c>
      <c r="O300" s="88"/>
      <c r="P300" s="222">
        <f>O300*H300</f>
        <v>0</v>
      </c>
      <c r="Q300" s="222">
        <v>0.0049500000000000004</v>
      </c>
      <c r="R300" s="222">
        <f>Q300*H300</f>
        <v>0.027774450000000003</v>
      </c>
      <c r="S300" s="222">
        <v>0</v>
      </c>
      <c r="T300" s="22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4" t="s">
        <v>237</v>
      </c>
      <c r="AT300" s="224" t="s">
        <v>131</v>
      </c>
      <c r="AU300" s="224" t="s">
        <v>136</v>
      </c>
      <c r="AY300" s="14" t="s">
        <v>127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4" t="s">
        <v>136</v>
      </c>
      <c r="BK300" s="225">
        <f>ROUND(I300*H300,2)</f>
        <v>0</v>
      </c>
      <c r="BL300" s="14" t="s">
        <v>237</v>
      </c>
      <c r="BM300" s="224" t="s">
        <v>752</v>
      </c>
    </row>
    <row r="301" s="2" customFormat="1" ht="16.5" customHeight="1">
      <c r="A301" s="35"/>
      <c r="B301" s="36"/>
      <c r="C301" s="226" t="s">
        <v>243</v>
      </c>
      <c r="D301" s="226" t="s">
        <v>240</v>
      </c>
      <c r="E301" s="227" t="s">
        <v>753</v>
      </c>
      <c r="F301" s="228" t="s">
        <v>754</v>
      </c>
      <c r="G301" s="229" t="s">
        <v>134</v>
      </c>
      <c r="H301" s="230">
        <v>6.1719999999999997</v>
      </c>
      <c r="I301" s="231"/>
      <c r="J301" s="232">
        <f>ROUND(I301*H301,2)</f>
        <v>0</v>
      </c>
      <c r="K301" s="233"/>
      <c r="L301" s="234"/>
      <c r="M301" s="235" t="s">
        <v>1</v>
      </c>
      <c r="N301" s="236" t="s">
        <v>39</v>
      </c>
      <c r="O301" s="88"/>
      <c r="P301" s="222">
        <f>O301*H301</f>
        <v>0</v>
      </c>
      <c r="Q301" s="222">
        <v>0.0097999999999999997</v>
      </c>
      <c r="R301" s="222">
        <f>Q301*H301</f>
        <v>0.060485599999999994</v>
      </c>
      <c r="S301" s="222">
        <v>0</v>
      </c>
      <c r="T301" s="223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4" t="s">
        <v>243</v>
      </c>
      <c r="AT301" s="224" t="s">
        <v>240</v>
      </c>
      <c r="AU301" s="224" t="s">
        <v>136</v>
      </c>
      <c r="AY301" s="14" t="s">
        <v>127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4" t="s">
        <v>136</v>
      </c>
      <c r="BK301" s="225">
        <f>ROUND(I301*H301,2)</f>
        <v>0</v>
      </c>
      <c r="BL301" s="14" t="s">
        <v>237</v>
      </c>
      <c r="BM301" s="224" t="s">
        <v>755</v>
      </c>
    </row>
    <row r="302" s="2" customFormat="1" ht="21.75" customHeight="1">
      <c r="A302" s="35"/>
      <c r="B302" s="36"/>
      <c r="C302" s="212" t="s">
        <v>756</v>
      </c>
      <c r="D302" s="212" t="s">
        <v>131</v>
      </c>
      <c r="E302" s="213" t="s">
        <v>757</v>
      </c>
      <c r="F302" s="214" t="s">
        <v>758</v>
      </c>
      <c r="G302" s="215" t="s">
        <v>279</v>
      </c>
      <c r="H302" s="216">
        <v>1</v>
      </c>
      <c r="I302" s="217"/>
      <c r="J302" s="218">
        <f>ROUND(I302*H302,2)</f>
        <v>0</v>
      </c>
      <c r="K302" s="219"/>
      <c r="L302" s="41"/>
      <c r="M302" s="220" t="s">
        <v>1</v>
      </c>
      <c r="N302" s="221" t="s">
        <v>39</v>
      </c>
      <c r="O302" s="88"/>
      <c r="P302" s="222">
        <f>O302*H302</f>
        <v>0</v>
      </c>
      <c r="Q302" s="222">
        <v>0.00020000000000000001</v>
      </c>
      <c r="R302" s="222">
        <f>Q302*H302</f>
        <v>0.00020000000000000001</v>
      </c>
      <c r="S302" s="222">
        <v>0</v>
      </c>
      <c r="T302" s="22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4" t="s">
        <v>237</v>
      </c>
      <c r="AT302" s="224" t="s">
        <v>131</v>
      </c>
      <c r="AU302" s="224" t="s">
        <v>136</v>
      </c>
      <c r="AY302" s="14" t="s">
        <v>127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4" t="s">
        <v>136</v>
      </c>
      <c r="BK302" s="225">
        <f>ROUND(I302*H302,2)</f>
        <v>0</v>
      </c>
      <c r="BL302" s="14" t="s">
        <v>237</v>
      </c>
      <c r="BM302" s="224" t="s">
        <v>759</v>
      </c>
    </row>
    <row r="303" s="2" customFormat="1" ht="16.5" customHeight="1">
      <c r="A303" s="35"/>
      <c r="B303" s="36"/>
      <c r="C303" s="226" t="s">
        <v>760</v>
      </c>
      <c r="D303" s="226" t="s">
        <v>240</v>
      </c>
      <c r="E303" s="227" t="s">
        <v>761</v>
      </c>
      <c r="F303" s="228" t="s">
        <v>762</v>
      </c>
      <c r="G303" s="229" t="s">
        <v>279</v>
      </c>
      <c r="H303" s="230">
        <v>1</v>
      </c>
      <c r="I303" s="231"/>
      <c r="J303" s="232">
        <f>ROUND(I303*H303,2)</f>
        <v>0</v>
      </c>
      <c r="K303" s="233"/>
      <c r="L303" s="234"/>
      <c r="M303" s="235" t="s">
        <v>1</v>
      </c>
      <c r="N303" s="236" t="s">
        <v>39</v>
      </c>
      <c r="O303" s="88"/>
      <c r="P303" s="222">
        <f>O303*H303</f>
        <v>0</v>
      </c>
      <c r="Q303" s="222">
        <v>0.00106</v>
      </c>
      <c r="R303" s="222">
        <f>Q303*H303</f>
        <v>0.00106</v>
      </c>
      <c r="S303" s="222">
        <v>0</v>
      </c>
      <c r="T303" s="22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4" t="s">
        <v>243</v>
      </c>
      <c r="AT303" s="224" t="s">
        <v>240</v>
      </c>
      <c r="AU303" s="224" t="s">
        <v>136</v>
      </c>
      <c r="AY303" s="14" t="s">
        <v>127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4" t="s">
        <v>136</v>
      </c>
      <c r="BK303" s="225">
        <f>ROUND(I303*H303,2)</f>
        <v>0</v>
      </c>
      <c r="BL303" s="14" t="s">
        <v>237</v>
      </c>
      <c r="BM303" s="224" t="s">
        <v>763</v>
      </c>
    </row>
    <row r="304" s="2" customFormat="1" ht="24.15" customHeight="1">
      <c r="A304" s="35"/>
      <c r="B304" s="36"/>
      <c r="C304" s="212" t="s">
        <v>764</v>
      </c>
      <c r="D304" s="212" t="s">
        <v>131</v>
      </c>
      <c r="E304" s="213" t="s">
        <v>765</v>
      </c>
      <c r="F304" s="214" t="s">
        <v>766</v>
      </c>
      <c r="G304" s="215" t="s">
        <v>202</v>
      </c>
      <c r="H304" s="216">
        <v>0.090999999999999998</v>
      </c>
      <c r="I304" s="217"/>
      <c r="J304" s="218">
        <f>ROUND(I304*H304,2)</f>
        <v>0</v>
      </c>
      <c r="K304" s="219"/>
      <c r="L304" s="41"/>
      <c r="M304" s="220" t="s">
        <v>1</v>
      </c>
      <c r="N304" s="221" t="s">
        <v>39</v>
      </c>
      <c r="O304" s="88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4" t="s">
        <v>237</v>
      </c>
      <c r="AT304" s="224" t="s">
        <v>131</v>
      </c>
      <c r="AU304" s="224" t="s">
        <v>136</v>
      </c>
      <c r="AY304" s="14" t="s">
        <v>127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4" t="s">
        <v>136</v>
      </c>
      <c r="BK304" s="225">
        <f>ROUND(I304*H304,2)</f>
        <v>0</v>
      </c>
      <c r="BL304" s="14" t="s">
        <v>237</v>
      </c>
      <c r="BM304" s="224" t="s">
        <v>767</v>
      </c>
    </row>
    <row r="305" s="2" customFormat="1" ht="24.15" customHeight="1">
      <c r="A305" s="35"/>
      <c r="B305" s="36"/>
      <c r="C305" s="212" t="s">
        <v>768</v>
      </c>
      <c r="D305" s="212" t="s">
        <v>131</v>
      </c>
      <c r="E305" s="213" t="s">
        <v>769</v>
      </c>
      <c r="F305" s="214" t="s">
        <v>770</v>
      </c>
      <c r="G305" s="215" t="s">
        <v>202</v>
      </c>
      <c r="H305" s="216">
        <v>0.090999999999999998</v>
      </c>
      <c r="I305" s="217"/>
      <c r="J305" s="218">
        <f>ROUND(I305*H305,2)</f>
        <v>0</v>
      </c>
      <c r="K305" s="219"/>
      <c r="L305" s="41"/>
      <c r="M305" s="220" t="s">
        <v>1</v>
      </c>
      <c r="N305" s="221" t="s">
        <v>39</v>
      </c>
      <c r="O305" s="88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4" t="s">
        <v>237</v>
      </c>
      <c r="AT305" s="224" t="s">
        <v>131</v>
      </c>
      <c r="AU305" s="224" t="s">
        <v>136</v>
      </c>
      <c r="AY305" s="14" t="s">
        <v>127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4" t="s">
        <v>136</v>
      </c>
      <c r="BK305" s="225">
        <f>ROUND(I305*H305,2)</f>
        <v>0</v>
      </c>
      <c r="BL305" s="14" t="s">
        <v>237</v>
      </c>
      <c r="BM305" s="224" t="s">
        <v>771</v>
      </c>
    </row>
    <row r="306" s="2" customFormat="1" ht="24.15" customHeight="1">
      <c r="A306" s="35"/>
      <c r="B306" s="36"/>
      <c r="C306" s="212" t="s">
        <v>772</v>
      </c>
      <c r="D306" s="212" t="s">
        <v>131</v>
      </c>
      <c r="E306" s="213" t="s">
        <v>773</v>
      </c>
      <c r="F306" s="214" t="s">
        <v>774</v>
      </c>
      <c r="G306" s="215" t="s">
        <v>202</v>
      </c>
      <c r="H306" s="216">
        <v>0.090999999999999998</v>
      </c>
      <c r="I306" s="217"/>
      <c r="J306" s="218">
        <f>ROUND(I306*H306,2)</f>
        <v>0</v>
      </c>
      <c r="K306" s="219"/>
      <c r="L306" s="41"/>
      <c r="M306" s="220" t="s">
        <v>1</v>
      </c>
      <c r="N306" s="221" t="s">
        <v>39</v>
      </c>
      <c r="O306" s="88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4" t="s">
        <v>237</v>
      </c>
      <c r="AT306" s="224" t="s">
        <v>131</v>
      </c>
      <c r="AU306" s="224" t="s">
        <v>136</v>
      </c>
      <c r="AY306" s="14" t="s">
        <v>127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4" t="s">
        <v>136</v>
      </c>
      <c r="BK306" s="225">
        <f>ROUND(I306*H306,2)</f>
        <v>0</v>
      </c>
      <c r="BL306" s="14" t="s">
        <v>237</v>
      </c>
      <c r="BM306" s="224" t="s">
        <v>775</v>
      </c>
    </row>
    <row r="307" s="12" customFormat="1" ht="22.8" customHeight="1">
      <c r="A307" s="12"/>
      <c r="B307" s="196"/>
      <c r="C307" s="197"/>
      <c r="D307" s="198" t="s">
        <v>72</v>
      </c>
      <c r="E307" s="210" t="s">
        <v>776</v>
      </c>
      <c r="F307" s="210" t="s">
        <v>777</v>
      </c>
      <c r="G307" s="197"/>
      <c r="H307" s="197"/>
      <c r="I307" s="200"/>
      <c r="J307" s="211">
        <f>BK307</f>
        <v>0</v>
      </c>
      <c r="K307" s="197"/>
      <c r="L307" s="202"/>
      <c r="M307" s="203"/>
      <c r="N307" s="204"/>
      <c r="O307" s="204"/>
      <c r="P307" s="205">
        <f>SUM(P308:P317)</f>
        <v>0</v>
      </c>
      <c r="Q307" s="204"/>
      <c r="R307" s="205">
        <f>SUM(R308:R317)</f>
        <v>0.01750492</v>
      </c>
      <c r="S307" s="204"/>
      <c r="T307" s="206">
        <f>SUM(T308:T317)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7" t="s">
        <v>136</v>
      </c>
      <c r="AT307" s="208" t="s">
        <v>72</v>
      </c>
      <c r="AU307" s="208" t="s">
        <v>81</v>
      </c>
      <c r="AY307" s="207" t="s">
        <v>127</v>
      </c>
      <c r="BK307" s="209">
        <f>SUM(BK308:BK317)</f>
        <v>0</v>
      </c>
    </row>
    <row r="308" s="2" customFormat="1" ht="24.15" customHeight="1">
      <c r="A308" s="35"/>
      <c r="B308" s="36"/>
      <c r="C308" s="212" t="s">
        <v>778</v>
      </c>
      <c r="D308" s="212" t="s">
        <v>131</v>
      </c>
      <c r="E308" s="213" t="s">
        <v>779</v>
      </c>
      <c r="F308" s="214" t="s">
        <v>780</v>
      </c>
      <c r="G308" s="215" t="s">
        <v>134</v>
      </c>
      <c r="H308" s="216">
        <v>23.891999999999999</v>
      </c>
      <c r="I308" s="217"/>
      <c r="J308" s="218">
        <f>ROUND(I308*H308,2)</f>
        <v>0</v>
      </c>
      <c r="K308" s="219"/>
      <c r="L308" s="41"/>
      <c r="M308" s="220" t="s">
        <v>1</v>
      </c>
      <c r="N308" s="221" t="s">
        <v>39</v>
      </c>
      <c r="O308" s="88"/>
      <c r="P308" s="222">
        <f>O308*H308</f>
        <v>0</v>
      </c>
      <c r="Q308" s="222">
        <v>6.0000000000000002E-05</v>
      </c>
      <c r="R308" s="222">
        <f>Q308*H308</f>
        <v>0.00143352</v>
      </c>
      <c r="S308" s="222">
        <v>0</v>
      </c>
      <c r="T308" s="22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4" t="s">
        <v>237</v>
      </c>
      <c r="AT308" s="224" t="s">
        <v>131</v>
      </c>
      <c r="AU308" s="224" t="s">
        <v>136</v>
      </c>
      <c r="AY308" s="14" t="s">
        <v>127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4" t="s">
        <v>136</v>
      </c>
      <c r="BK308" s="225">
        <f>ROUND(I308*H308,2)</f>
        <v>0</v>
      </c>
      <c r="BL308" s="14" t="s">
        <v>237</v>
      </c>
      <c r="BM308" s="224" t="s">
        <v>781</v>
      </c>
    </row>
    <row r="309" s="2" customFormat="1" ht="24.15" customHeight="1">
      <c r="A309" s="35"/>
      <c r="B309" s="36"/>
      <c r="C309" s="212" t="s">
        <v>782</v>
      </c>
      <c r="D309" s="212" t="s">
        <v>131</v>
      </c>
      <c r="E309" s="213" t="s">
        <v>783</v>
      </c>
      <c r="F309" s="214" t="s">
        <v>784</v>
      </c>
      <c r="G309" s="215" t="s">
        <v>134</v>
      </c>
      <c r="H309" s="216">
        <v>23.891999999999999</v>
      </c>
      <c r="I309" s="217"/>
      <c r="J309" s="218">
        <f>ROUND(I309*H309,2)</f>
        <v>0</v>
      </c>
      <c r="K309" s="219"/>
      <c r="L309" s="41"/>
      <c r="M309" s="220" t="s">
        <v>1</v>
      </c>
      <c r="N309" s="221" t="s">
        <v>39</v>
      </c>
      <c r="O309" s="88"/>
      <c r="P309" s="222">
        <f>O309*H309</f>
        <v>0</v>
      </c>
      <c r="Q309" s="222">
        <v>0.00017000000000000001</v>
      </c>
      <c r="R309" s="222">
        <f>Q309*H309</f>
        <v>0.00406164</v>
      </c>
      <c r="S309" s="222">
        <v>0</v>
      </c>
      <c r="T309" s="223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4" t="s">
        <v>237</v>
      </c>
      <c r="AT309" s="224" t="s">
        <v>131</v>
      </c>
      <c r="AU309" s="224" t="s">
        <v>136</v>
      </c>
      <c r="AY309" s="14" t="s">
        <v>127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4" t="s">
        <v>136</v>
      </c>
      <c r="BK309" s="225">
        <f>ROUND(I309*H309,2)</f>
        <v>0</v>
      </c>
      <c r="BL309" s="14" t="s">
        <v>237</v>
      </c>
      <c r="BM309" s="224" t="s">
        <v>785</v>
      </c>
    </row>
    <row r="310" s="2" customFormat="1" ht="24.15" customHeight="1">
      <c r="A310" s="35"/>
      <c r="B310" s="36"/>
      <c r="C310" s="212" t="s">
        <v>786</v>
      </c>
      <c r="D310" s="212" t="s">
        <v>131</v>
      </c>
      <c r="E310" s="213" t="s">
        <v>787</v>
      </c>
      <c r="F310" s="214" t="s">
        <v>788</v>
      </c>
      <c r="G310" s="215" t="s">
        <v>134</v>
      </c>
      <c r="H310" s="216">
        <v>23.891999999999999</v>
      </c>
      <c r="I310" s="217"/>
      <c r="J310" s="218">
        <f>ROUND(I310*H310,2)</f>
        <v>0</v>
      </c>
      <c r="K310" s="219"/>
      <c r="L310" s="41"/>
      <c r="M310" s="220" t="s">
        <v>1</v>
      </c>
      <c r="N310" s="221" t="s">
        <v>39</v>
      </c>
      <c r="O310" s="88"/>
      <c r="P310" s="222">
        <f>O310*H310</f>
        <v>0</v>
      </c>
      <c r="Q310" s="222">
        <v>0.00012999999999999999</v>
      </c>
      <c r="R310" s="222">
        <f>Q310*H310</f>
        <v>0.0031059599999999996</v>
      </c>
      <c r="S310" s="222">
        <v>0</v>
      </c>
      <c r="T310" s="223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4" t="s">
        <v>237</v>
      </c>
      <c r="AT310" s="224" t="s">
        <v>131</v>
      </c>
      <c r="AU310" s="224" t="s">
        <v>136</v>
      </c>
      <c r="AY310" s="14" t="s">
        <v>127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4" t="s">
        <v>136</v>
      </c>
      <c r="BK310" s="225">
        <f>ROUND(I310*H310,2)</f>
        <v>0</v>
      </c>
      <c r="BL310" s="14" t="s">
        <v>237</v>
      </c>
      <c r="BM310" s="224" t="s">
        <v>789</v>
      </c>
    </row>
    <row r="311" s="2" customFormat="1" ht="24.15" customHeight="1">
      <c r="A311" s="35"/>
      <c r="B311" s="36"/>
      <c r="C311" s="212" t="s">
        <v>790</v>
      </c>
      <c r="D311" s="212" t="s">
        <v>131</v>
      </c>
      <c r="E311" s="213" t="s">
        <v>791</v>
      </c>
      <c r="F311" s="214" t="s">
        <v>792</v>
      </c>
      <c r="G311" s="215" t="s">
        <v>134</v>
      </c>
      <c r="H311" s="216">
        <v>23.891999999999999</v>
      </c>
      <c r="I311" s="217"/>
      <c r="J311" s="218">
        <f>ROUND(I311*H311,2)</f>
        <v>0</v>
      </c>
      <c r="K311" s="219"/>
      <c r="L311" s="41"/>
      <c r="M311" s="220" t="s">
        <v>1</v>
      </c>
      <c r="N311" s="221" t="s">
        <v>39</v>
      </c>
      <c r="O311" s="88"/>
      <c r="P311" s="222">
        <f>O311*H311</f>
        <v>0</v>
      </c>
      <c r="Q311" s="222">
        <v>0.00012</v>
      </c>
      <c r="R311" s="222">
        <f>Q311*H311</f>
        <v>0.00286704</v>
      </c>
      <c r="S311" s="222">
        <v>0</v>
      </c>
      <c r="T311" s="22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4" t="s">
        <v>237</v>
      </c>
      <c r="AT311" s="224" t="s">
        <v>131</v>
      </c>
      <c r="AU311" s="224" t="s">
        <v>136</v>
      </c>
      <c r="AY311" s="14" t="s">
        <v>127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4" t="s">
        <v>136</v>
      </c>
      <c r="BK311" s="225">
        <f>ROUND(I311*H311,2)</f>
        <v>0</v>
      </c>
      <c r="BL311" s="14" t="s">
        <v>237</v>
      </c>
      <c r="BM311" s="224" t="s">
        <v>793</v>
      </c>
    </row>
    <row r="312" s="2" customFormat="1" ht="33" customHeight="1">
      <c r="A312" s="35"/>
      <c r="B312" s="36"/>
      <c r="C312" s="212" t="s">
        <v>794</v>
      </c>
      <c r="D312" s="212" t="s">
        <v>131</v>
      </c>
      <c r="E312" s="213" t="s">
        <v>795</v>
      </c>
      <c r="F312" s="214" t="s">
        <v>796</v>
      </c>
      <c r="G312" s="215" t="s">
        <v>134</v>
      </c>
      <c r="H312" s="216">
        <v>23.891999999999999</v>
      </c>
      <c r="I312" s="217"/>
      <c r="J312" s="218">
        <f>ROUND(I312*H312,2)</f>
        <v>0</v>
      </c>
      <c r="K312" s="219"/>
      <c r="L312" s="41"/>
      <c r="M312" s="220" t="s">
        <v>1</v>
      </c>
      <c r="N312" s="221" t="s">
        <v>39</v>
      </c>
      <c r="O312" s="88"/>
      <c r="P312" s="222">
        <f>O312*H312</f>
        <v>0</v>
      </c>
      <c r="Q312" s="222">
        <v>3.0000000000000001E-05</v>
      </c>
      <c r="R312" s="222">
        <f>Q312*H312</f>
        <v>0.00071675999999999999</v>
      </c>
      <c r="S312" s="222">
        <v>0</v>
      </c>
      <c r="T312" s="223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4" t="s">
        <v>237</v>
      </c>
      <c r="AT312" s="224" t="s">
        <v>131</v>
      </c>
      <c r="AU312" s="224" t="s">
        <v>136</v>
      </c>
      <c r="AY312" s="14" t="s">
        <v>127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4" t="s">
        <v>136</v>
      </c>
      <c r="BK312" s="225">
        <f>ROUND(I312*H312,2)</f>
        <v>0</v>
      </c>
      <c r="BL312" s="14" t="s">
        <v>237</v>
      </c>
      <c r="BM312" s="224" t="s">
        <v>797</v>
      </c>
    </row>
    <row r="313" s="2" customFormat="1" ht="24.15" customHeight="1">
      <c r="A313" s="35"/>
      <c r="B313" s="36"/>
      <c r="C313" s="212" t="s">
        <v>798</v>
      </c>
      <c r="D313" s="212" t="s">
        <v>131</v>
      </c>
      <c r="E313" s="213" t="s">
        <v>799</v>
      </c>
      <c r="F313" s="214" t="s">
        <v>800</v>
      </c>
      <c r="G313" s="215" t="s">
        <v>134</v>
      </c>
      <c r="H313" s="216">
        <v>23.891999999999999</v>
      </c>
      <c r="I313" s="217"/>
      <c r="J313" s="218">
        <f>ROUND(I313*H313,2)</f>
        <v>0</v>
      </c>
      <c r="K313" s="219"/>
      <c r="L313" s="41"/>
      <c r="M313" s="220" t="s">
        <v>1</v>
      </c>
      <c r="N313" s="221" t="s">
        <v>39</v>
      </c>
      <c r="O313" s="88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4" t="s">
        <v>237</v>
      </c>
      <c r="AT313" s="224" t="s">
        <v>131</v>
      </c>
      <c r="AU313" s="224" t="s">
        <v>136</v>
      </c>
      <c r="AY313" s="14" t="s">
        <v>127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4" t="s">
        <v>136</v>
      </c>
      <c r="BK313" s="225">
        <f>ROUND(I313*H313,2)</f>
        <v>0</v>
      </c>
      <c r="BL313" s="14" t="s">
        <v>237</v>
      </c>
      <c r="BM313" s="224" t="s">
        <v>801</v>
      </c>
    </row>
    <row r="314" s="2" customFormat="1" ht="16.5" customHeight="1">
      <c r="A314" s="35"/>
      <c r="B314" s="36"/>
      <c r="C314" s="212" t="s">
        <v>802</v>
      </c>
      <c r="D314" s="212" t="s">
        <v>131</v>
      </c>
      <c r="E314" s="213" t="s">
        <v>803</v>
      </c>
      <c r="F314" s="214" t="s">
        <v>804</v>
      </c>
      <c r="G314" s="215" t="s">
        <v>134</v>
      </c>
      <c r="H314" s="216">
        <v>14</v>
      </c>
      <c r="I314" s="217"/>
      <c r="J314" s="218">
        <f>ROUND(I314*H314,2)</f>
        <v>0</v>
      </c>
      <c r="K314" s="219"/>
      <c r="L314" s="41"/>
      <c r="M314" s="220" t="s">
        <v>1</v>
      </c>
      <c r="N314" s="221" t="s">
        <v>39</v>
      </c>
      <c r="O314" s="88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4" t="s">
        <v>237</v>
      </c>
      <c r="AT314" s="224" t="s">
        <v>131</v>
      </c>
      <c r="AU314" s="224" t="s">
        <v>136</v>
      </c>
      <c r="AY314" s="14" t="s">
        <v>127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4" t="s">
        <v>136</v>
      </c>
      <c r="BK314" s="225">
        <f>ROUND(I314*H314,2)</f>
        <v>0</v>
      </c>
      <c r="BL314" s="14" t="s">
        <v>237</v>
      </c>
      <c r="BM314" s="224" t="s">
        <v>805</v>
      </c>
    </row>
    <row r="315" s="2" customFormat="1" ht="24.15" customHeight="1">
      <c r="A315" s="35"/>
      <c r="B315" s="36"/>
      <c r="C315" s="212" t="s">
        <v>806</v>
      </c>
      <c r="D315" s="212" t="s">
        <v>131</v>
      </c>
      <c r="E315" s="213" t="s">
        <v>807</v>
      </c>
      <c r="F315" s="214" t="s">
        <v>808</v>
      </c>
      <c r="G315" s="215" t="s">
        <v>134</v>
      </c>
      <c r="H315" s="216">
        <v>14</v>
      </c>
      <c r="I315" s="217"/>
      <c r="J315" s="218">
        <f>ROUND(I315*H315,2)</f>
        <v>0</v>
      </c>
      <c r="K315" s="219"/>
      <c r="L315" s="41"/>
      <c r="M315" s="220" t="s">
        <v>1</v>
      </c>
      <c r="N315" s="221" t="s">
        <v>39</v>
      </c>
      <c r="O315" s="88"/>
      <c r="P315" s="222">
        <f>O315*H315</f>
        <v>0</v>
      </c>
      <c r="Q315" s="222">
        <v>0.00013999999999999999</v>
      </c>
      <c r="R315" s="222">
        <f>Q315*H315</f>
        <v>0.0019599999999999999</v>
      </c>
      <c r="S315" s="222">
        <v>0</v>
      </c>
      <c r="T315" s="223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4" t="s">
        <v>237</v>
      </c>
      <c r="AT315" s="224" t="s">
        <v>131</v>
      </c>
      <c r="AU315" s="224" t="s">
        <v>136</v>
      </c>
      <c r="AY315" s="14" t="s">
        <v>127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4" t="s">
        <v>136</v>
      </c>
      <c r="BK315" s="225">
        <f>ROUND(I315*H315,2)</f>
        <v>0</v>
      </c>
      <c r="BL315" s="14" t="s">
        <v>237</v>
      </c>
      <c r="BM315" s="224" t="s">
        <v>809</v>
      </c>
    </row>
    <row r="316" s="2" customFormat="1" ht="24.15" customHeight="1">
      <c r="A316" s="35"/>
      <c r="B316" s="36"/>
      <c r="C316" s="212" t="s">
        <v>810</v>
      </c>
      <c r="D316" s="212" t="s">
        <v>131</v>
      </c>
      <c r="E316" s="213" t="s">
        <v>811</v>
      </c>
      <c r="F316" s="214" t="s">
        <v>812</v>
      </c>
      <c r="G316" s="215" t="s">
        <v>134</v>
      </c>
      <c r="H316" s="216">
        <v>14</v>
      </c>
      <c r="I316" s="217"/>
      <c r="J316" s="218">
        <f>ROUND(I316*H316,2)</f>
        <v>0</v>
      </c>
      <c r="K316" s="219"/>
      <c r="L316" s="41"/>
      <c r="M316" s="220" t="s">
        <v>1</v>
      </c>
      <c r="N316" s="221" t="s">
        <v>39</v>
      </c>
      <c r="O316" s="88"/>
      <c r="P316" s="222">
        <f>O316*H316</f>
        <v>0</v>
      </c>
      <c r="Q316" s="222">
        <v>0.00012</v>
      </c>
      <c r="R316" s="222">
        <f>Q316*H316</f>
        <v>0.0016800000000000001</v>
      </c>
      <c r="S316" s="222">
        <v>0</v>
      </c>
      <c r="T316" s="223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4" t="s">
        <v>237</v>
      </c>
      <c r="AT316" s="224" t="s">
        <v>131</v>
      </c>
      <c r="AU316" s="224" t="s">
        <v>136</v>
      </c>
      <c r="AY316" s="14" t="s">
        <v>127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4" t="s">
        <v>136</v>
      </c>
      <c r="BK316" s="225">
        <f>ROUND(I316*H316,2)</f>
        <v>0</v>
      </c>
      <c r="BL316" s="14" t="s">
        <v>237</v>
      </c>
      <c r="BM316" s="224" t="s">
        <v>813</v>
      </c>
    </row>
    <row r="317" s="2" customFormat="1" ht="24.15" customHeight="1">
      <c r="A317" s="35"/>
      <c r="B317" s="36"/>
      <c r="C317" s="212" t="s">
        <v>814</v>
      </c>
      <c r="D317" s="212" t="s">
        <v>131</v>
      </c>
      <c r="E317" s="213" t="s">
        <v>815</v>
      </c>
      <c r="F317" s="214" t="s">
        <v>816</v>
      </c>
      <c r="G317" s="215" t="s">
        <v>134</v>
      </c>
      <c r="H317" s="216">
        <v>14</v>
      </c>
      <c r="I317" s="217"/>
      <c r="J317" s="218">
        <f>ROUND(I317*H317,2)</f>
        <v>0</v>
      </c>
      <c r="K317" s="219"/>
      <c r="L317" s="41"/>
      <c r="M317" s="220" t="s">
        <v>1</v>
      </c>
      <c r="N317" s="221" t="s">
        <v>39</v>
      </c>
      <c r="O317" s="88"/>
      <c r="P317" s="222">
        <f>O317*H317</f>
        <v>0</v>
      </c>
      <c r="Q317" s="222">
        <v>0.00012</v>
      </c>
      <c r="R317" s="222">
        <f>Q317*H317</f>
        <v>0.0016800000000000001</v>
      </c>
      <c r="S317" s="222">
        <v>0</v>
      </c>
      <c r="T317" s="223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4" t="s">
        <v>237</v>
      </c>
      <c r="AT317" s="224" t="s">
        <v>131</v>
      </c>
      <c r="AU317" s="224" t="s">
        <v>136</v>
      </c>
      <c r="AY317" s="14" t="s">
        <v>127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4" t="s">
        <v>136</v>
      </c>
      <c r="BK317" s="225">
        <f>ROUND(I317*H317,2)</f>
        <v>0</v>
      </c>
      <c r="BL317" s="14" t="s">
        <v>237</v>
      </c>
      <c r="BM317" s="224" t="s">
        <v>817</v>
      </c>
    </row>
    <row r="318" s="12" customFormat="1" ht="22.8" customHeight="1">
      <c r="A318" s="12"/>
      <c r="B318" s="196"/>
      <c r="C318" s="197"/>
      <c r="D318" s="198" t="s">
        <v>72</v>
      </c>
      <c r="E318" s="210" t="s">
        <v>818</v>
      </c>
      <c r="F318" s="210" t="s">
        <v>819</v>
      </c>
      <c r="G318" s="197"/>
      <c r="H318" s="197"/>
      <c r="I318" s="200"/>
      <c r="J318" s="211">
        <f>BK318</f>
        <v>0</v>
      </c>
      <c r="K318" s="197"/>
      <c r="L318" s="202"/>
      <c r="M318" s="203"/>
      <c r="N318" s="204"/>
      <c r="O318" s="204"/>
      <c r="P318" s="205">
        <f>SUM(P319:P328)</f>
        <v>0</v>
      </c>
      <c r="Q318" s="204"/>
      <c r="R318" s="205">
        <f>SUM(R319:R328)</f>
        <v>0.53091440000000001</v>
      </c>
      <c r="S318" s="204"/>
      <c r="T318" s="206">
        <f>SUM(T319:T328)</f>
        <v>0.11272839999999999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7" t="s">
        <v>136</v>
      </c>
      <c r="AT318" s="208" t="s">
        <v>72</v>
      </c>
      <c r="AU318" s="208" t="s">
        <v>81</v>
      </c>
      <c r="AY318" s="207" t="s">
        <v>127</v>
      </c>
      <c r="BK318" s="209">
        <f>SUM(BK319:BK328)</f>
        <v>0</v>
      </c>
    </row>
    <row r="319" s="2" customFormat="1" ht="24.15" customHeight="1">
      <c r="A319" s="35"/>
      <c r="B319" s="36"/>
      <c r="C319" s="212" t="s">
        <v>820</v>
      </c>
      <c r="D319" s="212" t="s">
        <v>131</v>
      </c>
      <c r="E319" s="213" t="s">
        <v>821</v>
      </c>
      <c r="F319" s="214" t="s">
        <v>822</v>
      </c>
      <c r="G319" s="215" t="s">
        <v>134</v>
      </c>
      <c r="H319" s="216">
        <v>363.63999999999999</v>
      </c>
      <c r="I319" s="217"/>
      <c r="J319" s="218">
        <f>ROUND(I319*H319,2)</f>
        <v>0</v>
      </c>
      <c r="K319" s="219"/>
      <c r="L319" s="41"/>
      <c r="M319" s="220" t="s">
        <v>1</v>
      </c>
      <c r="N319" s="221" t="s">
        <v>39</v>
      </c>
      <c r="O319" s="88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4" t="s">
        <v>237</v>
      </c>
      <c r="AT319" s="224" t="s">
        <v>131</v>
      </c>
      <c r="AU319" s="224" t="s">
        <v>136</v>
      </c>
      <c r="AY319" s="14" t="s">
        <v>127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4" t="s">
        <v>136</v>
      </c>
      <c r="BK319" s="225">
        <f>ROUND(I319*H319,2)</f>
        <v>0</v>
      </c>
      <c r="BL319" s="14" t="s">
        <v>237</v>
      </c>
      <c r="BM319" s="224" t="s">
        <v>823</v>
      </c>
    </row>
    <row r="320" s="2" customFormat="1" ht="16.5" customHeight="1">
      <c r="A320" s="35"/>
      <c r="B320" s="36"/>
      <c r="C320" s="212" t="s">
        <v>824</v>
      </c>
      <c r="D320" s="212" t="s">
        <v>131</v>
      </c>
      <c r="E320" s="213" t="s">
        <v>825</v>
      </c>
      <c r="F320" s="214" t="s">
        <v>826</v>
      </c>
      <c r="G320" s="215" t="s">
        <v>134</v>
      </c>
      <c r="H320" s="216">
        <v>363.63999999999999</v>
      </c>
      <c r="I320" s="217"/>
      <c r="J320" s="218">
        <f>ROUND(I320*H320,2)</f>
        <v>0</v>
      </c>
      <c r="K320" s="219"/>
      <c r="L320" s="41"/>
      <c r="M320" s="220" t="s">
        <v>1</v>
      </c>
      <c r="N320" s="221" t="s">
        <v>39</v>
      </c>
      <c r="O320" s="88"/>
      <c r="P320" s="222">
        <f>O320*H320</f>
        <v>0</v>
      </c>
      <c r="Q320" s="222">
        <v>0.001</v>
      </c>
      <c r="R320" s="222">
        <f>Q320*H320</f>
        <v>0.36364000000000002</v>
      </c>
      <c r="S320" s="222">
        <v>0.00031</v>
      </c>
      <c r="T320" s="223">
        <f>S320*H320</f>
        <v>0.11272839999999999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4" t="s">
        <v>237</v>
      </c>
      <c r="AT320" s="224" t="s">
        <v>131</v>
      </c>
      <c r="AU320" s="224" t="s">
        <v>136</v>
      </c>
      <c r="AY320" s="14" t="s">
        <v>127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4" t="s">
        <v>136</v>
      </c>
      <c r="BK320" s="225">
        <f>ROUND(I320*H320,2)</f>
        <v>0</v>
      </c>
      <c r="BL320" s="14" t="s">
        <v>237</v>
      </c>
      <c r="BM320" s="224" t="s">
        <v>827</v>
      </c>
    </row>
    <row r="321" s="2" customFormat="1" ht="24.15" customHeight="1">
      <c r="A321" s="35"/>
      <c r="B321" s="36"/>
      <c r="C321" s="212" t="s">
        <v>828</v>
      </c>
      <c r="D321" s="212" t="s">
        <v>131</v>
      </c>
      <c r="E321" s="213" t="s">
        <v>829</v>
      </c>
      <c r="F321" s="214" t="s">
        <v>830</v>
      </c>
      <c r="G321" s="215" t="s">
        <v>134</v>
      </c>
      <c r="H321" s="216">
        <v>363.63999999999999</v>
      </c>
      <c r="I321" s="217"/>
      <c r="J321" s="218">
        <f>ROUND(I321*H321,2)</f>
        <v>0</v>
      </c>
      <c r="K321" s="219"/>
      <c r="L321" s="41"/>
      <c r="M321" s="220" t="s">
        <v>1</v>
      </c>
      <c r="N321" s="221" t="s">
        <v>39</v>
      </c>
      <c r="O321" s="88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4" t="s">
        <v>237</v>
      </c>
      <c r="AT321" s="224" t="s">
        <v>131</v>
      </c>
      <c r="AU321" s="224" t="s">
        <v>136</v>
      </c>
      <c r="AY321" s="14" t="s">
        <v>127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4" t="s">
        <v>136</v>
      </c>
      <c r="BK321" s="225">
        <f>ROUND(I321*H321,2)</f>
        <v>0</v>
      </c>
      <c r="BL321" s="14" t="s">
        <v>237</v>
      </c>
      <c r="BM321" s="224" t="s">
        <v>831</v>
      </c>
    </row>
    <row r="322" s="2" customFormat="1" ht="16.5" customHeight="1">
      <c r="A322" s="35"/>
      <c r="B322" s="36"/>
      <c r="C322" s="212" t="s">
        <v>832</v>
      </c>
      <c r="D322" s="212" t="s">
        <v>131</v>
      </c>
      <c r="E322" s="213" t="s">
        <v>833</v>
      </c>
      <c r="F322" s="214" t="s">
        <v>834</v>
      </c>
      <c r="G322" s="215" t="s">
        <v>134</v>
      </c>
      <c r="H322" s="216">
        <v>98.507000000000005</v>
      </c>
      <c r="I322" s="217"/>
      <c r="J322" s="218">
        <f>ROUND(I322*H322,2)</f>
        <v>0</v>
      </c>
      <c r="K322" s="219"/>
      <c r="L322" s="41"/>
      <c r="M322" s="220" t="s">
        <v>1</v>
      </c>
      <c r="N322" s="221" t="s">
        <v>39</v>
      </c>
      <c r="O322" s="88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4" t="s">
        <v>237</v>
      </c>
      <c r="AT322" s="224" t="s">
        <v>131</v>
      </c>
      <c r="AU322" s="224" t="s">
        <v>136</v>
      </c>
      <c r="AY322" s="14" t="s">
        <v>127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4" t="s">
        <v>136</v>
      </c>
      <c r="BK322" s="225">
        <f>ROUND(I322*H322,2)</f>
        <v>0</v>
      </c>
      <c r="BL322" s="14" t="s">
        <v>237</v>
      </c>
      <c r="BM322" s="224" t="s">
        <v>835</v>
      </c>
    </row>
    <row r="323" s="2" customFormat="1" ht="16.5" customHeight="1">
      <c r="A323" s="35"/>
      <c r="B323" s="36"/>
      <c r="C323" s="226" t="s">
        <v>836</v>
      </c>
      <c r="D323" s="226" t="s">
        <v>240</v>
      </c>
      <c r="E323" s="227" t="s">
        <v>837</v>
      </c>
      <c r="F323" s="228" t="s">
        <v>838</v>
      </c>
      <c r="G323" s="229" t="s">
        <v>134</v>
      </c>
      <c r="H323" s="230">
        <v>103.432</v>
      </c>
      <c r="I323" s="231"/>
      <c r="J323" s="232">
        <f>ROUND(I323*H323,2)</f>
        <v>0</v>
      </c>
      <c r="K323" s="233"/>
      <c r="L323" s="234"/>
      <c r="M323" s="235" t="s">
        <v>1</v>
      </c>
      <c r="N323" s="236" t="s">
        <v>39</v>
      </c>
      <c r="O323" s="88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4" t="s">
        <v>243</v>
      </c>
      <c r="AT323" s="224" t="s">
        <v>240</v>
      </c>
      <c r="AU323" s="224" t="s">
        <v>136</v>
      </c>
      <c r="AY323" s="14" t="s">
        <v>127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4" t="s">
        <v>136</v>
      </c>
      <c r="BK323" s="225">
        <f>ROUND(I323*H323,2)</f>
        <v>0</v>
      </c>
      <c r="BL323" s="14" t="s">
        <v>237</v>
      </c>
      <c r="BM323" s="224" t="s">
        <v>839</v>
      </c>
    </row>
    <row r="324" s="2" customFormat="1" ht="24.15" customHeight="1">
      <c r="A324" s="35"/>
      <c r="B324" s="36"/>
      <c r="C324" s="212" t="s">
        <v>840</v>
      </c>
      <c r="D324" s="212" t="s">
        <v>131</v>
      </c>
      <c r="E324" s="213" t="s">
        <v>841</v>
      </c>
      <c r="F324" s="214" t="s">
        <v>842</v>
      </c>
      <c r="G324" s="215" t="s">
        <v>134</v>
      </c>
      <c r="H324" s="216">
        <v>10</v>
      </c>
      <c r="I324" s="217"/>
      <c r="J324" s="218">
        <f>ROUND(I324*H324,2)</f>
        <v>0</v>
      </c>
      <c r="K324" s="219"/>
      <c r="L324" s="41"/>
      <c r="M324" s="220" t="s">
        <v>1</v>
      </c>
      <c r="N324" s="221" t="s">
        <v>39</v>
      </c>
      <c r="O324" s="88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4" t="s">
        <v>237</v>
      </c>
      <c r="AT324" s="224" t="s">
        <v>131</v>
      </c>
      <c r="AU324" s="224" t="s">
        <v>136</v>
      </c>
      <c r="AY324" s="14" t="s">
        <v>127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4" t="s">
        <v>136</v>
      </c>
      <c r="BK324" s="225">
        <f>ROUND(I324*H324,2)</f>
        <v>0</v>
      </c>
      <c r="BL324" s="14" t="s">
        <v>237</v>
      </c>
      <c r="BM324" s="224" t="s">
        <v>843</v>
      </c>
    </row>
    <row r="325" s="2" customFormat="1" ht="16.5" customHeight="1">
      <c r="A325" s="35"/>
      <c r="B325" s="36"/>
      <c r="C325" s="226" t="s">
        <v>844</v>
      </c>
      <c r="D325" s="226" t="s">
        <v>240</v>
      </c>
      <c r="E325" s="227" t="s">
        <v>845</v>
      </c>
      <c r="F325" s="228" t="s">
        <v>846</v>
      </c>
      <c r="G325" s="229" t="s">
        <v>134</v>
      </c>
      <c r="H325" s="230">
        <v>10.5</v>
      </c>
      <c r="I325" s="231"/>
      <c r="J325" s="232">
        <f>ROUND(I325*H325,2)</f>
        <v>0</v>
      </c>
      <c r="K325" s="233"/>
      <c r="L325" s="234"/>
      <c r="M325" s="235" t="s">
        <v>1</v>
      </c>
      <c r="N325" s="236" t="s">
        <v>39</v>
      </c>
      <c r="O325" s="88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4" t="s">
        <v>243</v>
      </c>
      <c r="AT325" s="224" t="s">
        <v>240</v>
      </c>
      <c r="AU325" s="224" t="s">
        <v>136</v>
      </c>
      <c r="AY325" s="14" t="s">
        <v>127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4" t="s">
        <v>136</v>
      </c>
      <c r="BK325" s="225">
        <f>ROUND(I325*H325,2)</f>
        <v>0</v>
      </c>
      <c r="BL325" s="14" t="s">
        <v>237</v>
      </c>
      <c r="BM325" s="224" t="s">
        <v>847</v>
      </c>
    </row>
    <row r="326" s="2" customFormat="1" ht="24.15" customHeight="1">
      <c r="A326" s="35"/>
      <c r="B326" s="36"/>
      <c r="C326" s="212" t="s">
        <v>848</v>
      </c>
      <c r="D326" s="212" t="s">
        <v>131</v>
      </c>
      <c r="E326" s="213" t="s">
        <v>849</v>
      </c>
      <c r="F326" s="214" t="s">
        <v>850</v>
      </c>
      <c r="G326" s="215" t="s">
        <v>134</v>
      </c>
      <c r="H326" s="216">
        <v>363.63999999999999</v>
      </c>
      <c r="I326" s="217"/>
      <c r="J326" s="218">
        <f>ROUND(I326*H326,2)</f>
        <v>0</v>
      </c>
      <c r="K326" s="219"/>
      <c r="L326" s="41"/>
      <c r="M326" s="220" t="s">
        <v>1</v>
      </c>
      <c r="N326" s="221" t="s">
        <v>39</v>
      </c>
      <c r="O326" s="88"/>
      <c r="P326" s="222">
        <f>O326*H326</f>
        <v>0</v>
      </c>
      <c r="Q326" s="222">
        <v>0.00020000000000000001</v>
      </c>
      <c r="R326" s="222">
        <f>Q326*H326</f>
        <v>0.072728000000000001</v>
      </c>
      <c r="S326" s="222">
        <v>0</v>
      </c>
      <c r="T326" s="22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4" t="s">
        <v>237</v>
      </c>
      <c r="AT326" s="224" t="s">
        <v>131</v>
      </c>
      <c r="AU326" s="224" t="s">
        <v>136</v>
      </c>
      <c r="AY326" s="14" t="s">
        <v>127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4" t="s">
        <v>136</v>
      </c>
      <c r="BK326" s="225">
        <f>ROUND(I326*H326,2)</f>
        <v>0</v>
      </c>
      <c r="BL326" s="14" t="s">
        <v>237</v>
      </c>
      <c r="BM326" s="224" t="s">
        <v>851</v>
      </c>
    </row>
    <row r="327" s="2" customFormat="1" ht="33" customHeight="1">
      <c r="A327" s="35"/>
      <c r="B327" s="36"/>
      <c r="C327" s="212" t="s">
        <v>852</v>
      </c>
      <c r="D327" s="212" t="s">
        <v>131</v>
      </c>
      <c r="E327" s="213" t="s">
        <v>853</v>
      </c>
      <c r="F327" s="214" t="s">
        <v>854</v>
      </c>
      <c r="G327" s="215" t="s">
        <v>134</v>
      </c>
      <c r="H327" s="216">
        <v>363.63999999999999</v>
      </c>
      <c r="I327" s="217"/>
      <c r="J327" s="218">
        <f>ROUND(I327*H327,2)</f>
        <v>0</v>
      </c>
      <c r="K327" s="219"/>
      <c r="L327" s="41"/>
      <c r="M327" s="220" t="s">
        <v>1</v>
      </c>
      <c r="N327" s="221" t="s">
        <v>39</v>
      </c>
      <c r="O327" s="88"/>
      <c r="P327" s="222">
        <f>O327*H327</f>
        <v>0</v>
      </c>
      <c r="Q327" s="222">
        <v>0.00025999999999999998</v>
      </c>
      <c r="R327" s="222">
        <f>Q327*H327</f>
        <v>0.094546399999999989</v>
      </c>
      <c r="S327" s="222">
        <v>0</v>
      </c>
      <c r="T327" s="223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4" t="s">
        <v>237</v>
      </c>
      <c r="AT327" s="224" t="s">
        <v>131</v>
      </c>
      <c r="AU327" s="224" t="s">
        <v>136</v>
      </c>
      <c r="AY327" s="14" t="s">
        <v>127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4" t="s">
        <v>136</v>
      </c>
      <c r="BK327" s="225">
        <f>ROUND(I327*H327,2)</f>
        <v>0</v>
      </c>
      <c r="BL327" s="14" t="s">
        <v>237</v>
      </c>
      <c r="BM327" s="224" t="s">
        <v>855</v>
      </c>
    </row>
    <row r="328" s="2" customFormat="1" ht="24.15" customHeight="1">
      <c r="A328" s="35"/>
      <c r="B328" s="36"/>
      <c r="C328" s="212" t="s">
        <v>856</v>
      </c>
      <c r="D328" s="212" t="s">
        <v>131</v>
      </c>
      <c r="E328" s="213" t="s">
        <v>857</v>
      </c>
      <c r="F328" s="214" t="s">
        <v>858</v>
      </c>
      <c r="G328" s="215" t="s">
        <v>134</v>
      </c>
      <c r="H328" s="216">
        <v>51.396000000000001</v>
      </c>
      <c r="I328" s="217"/>
      <c r="J328" s="218">
        <f>ROUND(I328*H328,2)</f>
        <v>0</v>
      </c>
      <c r="K328" s="219"/>
      <c r="L328" s="41"/>
      <c r="M328" s="220" t="s">
        <v>1</v>
      </c>
      <c r="N328" s="221" t="s">
        <v>39</v>
      </c>
      <c r="O328" s="88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4" t="s">
        <v>237</v>
      </c>
      <c r="AT328" s="224" t="s">
        <v>131</v>
      </c>
      <c r="AU328" s="224" t="s">
        <v>136</v>
      </c>
      <c r="AY328" s="14" t="s">
        <v>127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4" t="s">
        <v>136</v>
      </c>
      <c r="BK328" s="225">
        <f>ROUND(I328*H328,2)</f>
        <v>0</v>
      </c>
      <c r="BL328" s="14" t="s">
        <v>237</v>
      </c>
      <c r="BM328" s="224" t="s">
        <v>859</v>
      </c>
    </row>
    <row r="329" s="12" customFormat="1" ht="25.92" customHeight="1">
      <c r="A329" s="12"/>
      <c r="B329" s="196"/>
      <c r="C329" s="197"/>
      <c r="D329" s="198" t="s">
        <v>72</v>
      </c>
      <c r="E329" s="199" t="s">
        <v>860</v>
      </c>
      <c r="F329" s="199" t="s">
        <v>861</v>
      </c>
      <c r="G329" s="197"/>
      <c r="H329" s="197"/>
      <c r="I329" s="200"/>
      <c r="J329" s="201">
        <f>BK329</f>
        <v>0</v>
      </c>
      <c r="K329" s="197"/>
      <c r="L329" s="202"/>
      <c r="M329" s="203"/>
      <c r="N329" s="204"/>
      <c r="O329" s="204"/>
      <c r="P329" s="205">
        <f>P330+P332</f>
        <v>0</v>
      </c>
      <c r="Q329" s="204"/>
      <c r="R329" s="205">
        <f>R330+R332</f>
        <v>0</v>
      </c>
      <c r="S329" s="204"/>
      <c r="T329" s="206">
        <f>T330+T332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7" t="s">
        <v>700</v>
      </c>
      <c r="AT329" s="208" t="s">
        <v>72</v>
      </c>
      <c r="AU329" s="208" t="s">
        <v>73</v>
      </c>
      <c r="AY329" s="207" t="s">
        <v>127</v>
      </c>
      <c r="BK329" s="209">
        <f>BK330+BK332</f>
        <v>0</v>
      </c>
    </row>
    <row r="330" s="12" customFormat="1" ht="22.8" customHeight="1">
      <c r="A330" s="12"/>
      <c r="B330" s="196"/>
      <c r="C330" s="197"/>
      <c r="D330" s="198" t="s">
        <v>72</v>
      </c>
      <c r="E330" s="210" t="s">
        <v>862</v>
      </c>
      <c r="F330" s="210" t="s">
        <v>863</v>
      </c>
      <c r="G330" s="197"/>
      <c r="H330" s="197"/>
      <c r="I330" s="200"/>
      <c r="J330" s="211">
        <f>BK330</f>
        <v>0</v>
      </c>
      <c r="K330" s="197"/>
      <c r="L330" s="202"/>
      <c r="M330" s="203"/>
      <c r="N330" s="204"/>
      <c r="O330" s="204"/>
      <c r="P330" s="205">
        <f>P331</f>
        <v>0</v>
      </c>
      <c r="Q330" s="204"/>
      <c r="R330" s="205">
        <f>R331</f>
        <v>0</v>
      </c>
      <c r="S330" s="204"/>
      <c r="T330" s="206">
        <f>T331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7" t="s">
        <v>700</v>
      </c>
      <c r="AT330" s="208" t="s">
        <v>72</v>
      </c>
      <c r="AU330" s="208" t="s">
        <v>81</v>
      </c>
      <c r="AY330" s="207" t="s">
        <v>127</v>
      </c>
      <c r="BK330" s="209">
        <f>BK331</f>
        <v>0</v>
      </c>
    </row>
    <row r="331" s="2" customFormat="1" ht="16.5" customHeight="1">
      <c r="A331" s="35"/>
      <c r="B331" s="36"/>
      <c r="C331" s="212" t="s">
        <v>864</v>
      </c>
      <c r="D331" s="212" t="s">
        <v>131</v>
      </c>
      <c r="E331" s="213" t="s">
        <v>865</v>
      </c>
      <c r="F331" s="214" t="s">
        <v>863</v>
      </c>
      <c r="G331" s="215" t="s">
        <v>866</v>
      </c>
      <c r="H331" s="216">
        <v>40</v>
      </c>
      <c r="I331" s="217"/>
      <c r="J331" s="218">
        <f>ROUND(I331*H331,2)</f>
        <v>0</v>
      </c>
      <c r="K331" s="219"/>
      <c r="L331" s="41"/>
      <c r="M331" s="220" t="s">
        <v>1</v>
      </c>
      <c r="N331" s="221" t="s">
        <v>39</v>
      </c>
      <c r="O331" s="88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4" t="s">
        <v>867</v>
      </c>
      <c r="AT331" s="224" t="s">
        <v>131</v>
      </c>
      <c r="AU331" s="224" t="s">
        <v>136</v>
      </c>
      <c r="AY331" s="14" t="s">
        <v>127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4" t="s">
        <v>136</v>
      </c>
      <c r="BK331" s="225">
        <f>ROUND(I331*H331,2)</f>
        <v>0</v>
      </c>
      <c r="BL331" s="14" t="s">
        <v>867</v>
      </c>
      <c r="BM331" s="224" t="s">
        <v>868</v>
      </c>
    </row>
    <row r="332" s="12" customFormat="1" ht="22.8" customHeight="1">
      <c r="A332" s="12"/>
      <c r="B332" s="196"/>
      <c r="C332" s="197"/>
      <c r="D332" s="198" t="s">
        <v>72</v>
      </c>
      <c r="E332" s="210" t="s">
        <v>869</v>
      </c>
      <c r="F332" s="210" t="s">
        <v>870</v>
      </c>
      <c r="G332" s="197"/>
      <c r="H332" s="197"/>
      <c r="I332" s="200"/>
      <c r="J332" s="211">
        <f>BK332</f>
        <v>0</v>
      </c>
      <c r="K332" s="197"/>
      <c r="L332" s="202"/>
      <c r="M332" s="203"/>
      <c r="N332" s="204"/>
      <c r="O332" s="204"/>
      <c r="P332" s="205">
        <f>P333</f>
        <v>0</v>
      </c>
      <c r="Q332" s="204"/>
      <c r="R332" s="205">
        <f>R333</f>
        <v>0</v>
      </c>
      <c r="S332" s="204"/>
      <c r="T332" s="206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7" t="s">
        <v>700</v>
      </c>
      <c r="AT332" s="208" t="s">
        <v>72</v>
      </c>
      <c r="AU332" s="208" t="s">
        <v>81</v>
      </c>
      <c r="AY332" s="207" t="s">
        <v>127</v>
      </c>
      <c r="BK332" s="209">
        <f>BK333</f>
        <v>0</v>
      </c>
    </row>
    <row r="333" s="2" customFormat="1" ht="16.5" customHeight="1">
      <c r="A333" s="35"/>
      <c r="B333" s="36"/>
      <c r="C333" s="212" t="s">
        <v>871</v>
      </c>
      <c r="D333" s="212" t="s">
        <v>131</v>
      </c>
      <c r="E333" s="213" t="s">
        <v>872</v>
      </c>
      <c r="F333" s="214" t="s">
        <v>870</v>
      </c>
      <c r="G333" s="215" t="s">
        <v>866</v>
      </c>
      <c r="H333" s="216">
        <v>40</v>
      </c>
      <c r="I333" s="217"/>
      <c r="J333" s="218">
        <f>ROUND(I333*H333,2)</f>
        <v>0</v>
      </c>
      <c r="K333" s="219"/>
      <c r="L333" s="41"/>
      <c r="M333" s="237" t="s">
        <v>1</v>
      </c>
      <c r="N333" s="238" t="s">
        <v>39</v>
      </c>
      <c r="O333" s="239"/>
      <c r="P333" s="240">
        <f>O333*H333</f>
        <v>0</v>
      </c>
      <c r="Q333" s="240">
        <v>0</v>
      </c>
      <c r="R333" s="240">
        <f>Q333*H333</f>
        <v>0</v>
      </c>
      <c r="S333" s="240">
        <v>0</v>
      </c>
      <c r="T333" s="241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4" t="s">
        <v>867</v>
      </c>
      <c r="AT333" s="224" t="s">
        <v>131</v>
      </c>
      <c r="AU333" s="224" t="s">
        <v>136</v>
      </c>
      <c r="AY333" s="14" t="s">
        <v>127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4" t="s">
        <v>136</v>
      </c>
      <c r="BK333" s="225">
        <f>ROUND(I333*H333,2)</f>
        <v>0</v>
      </c>
      <c r="BL333" s="14" t="s">
        <v>867</v>
      </c>
      <c r="BM333" s="224" t="s">
        <v>873</v>
      </c>
    </row>
    <row r="334" s="2" customFormat="1" ht="6.96" customHeight="1">
      <c r="A334" s="35"/>
      <c r="B334" s="63"/>
      <c r="C334" s="64"/>
      <c r="D334" s="64"/>
      <c r="E334" s="64"/>
      <c r="F334" s="64"/>
      <c r="G334" s="64"/>
      <c r="H334" s="64"/>
      <c r="I334" s="64"/>
      <c r="J334" s="64"/>
      <c r="K334" s="64"/>
      <c r="L334" s="41"/>
      <c r="M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</row>
  </sheetData>
  <sheetProtection sheet="1" autoFilter="0" formatColumns="0" formatRows="0" objects="1" scenarios="1" spinCount="100000" saltValue="ce5nnlo+NikU67Ru6NYWs9ceWMvkJKNSQjgxm/wOwN0/4K49PaOaQ+7ZUdXODLOIkU7b+mo0K9bTfRs34HNCuw==" hashValue="y2yVvNUTOn99Fo+Nq96J8Q9Xt7QFWz+e2SxRD9OR5xaz1llaSIWrKnBxgmGrQLeHGgvldAGln8FnbFMK47wwLg==" algorithmName="SHA-512" password="CC35"/>
  <autoFilter ref="C136:K333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2021-08-11T17:35:22Z</dcterms:created>
  <dcterms:modified xsi:type="dcterms:W3CDTF">2021-08-11T17:35:24Z</dcterms:modified>
</cp:coreProperties>
</file>